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amahan/Desktop/"/>
    </mc:Choice>
  </mc:AlternateContent>
  <xr:revisionPtr revIDLastSave="0" documentId="8_{12376B5F-8FA0-074D-A650-797224968210}" xr6:coauthVersionLast="40" xr6:coauthVersionMax="40" xr10:uidLastSave="{00000000-0000-0000-0000-000000000000}"/>
  <bookViews>
    <workbookView xWindow="120" yWindow="460" windowWidth="26540" windowHeight="14340" xr2:uid="{00000000-000D-0000-FFFF-FFFF00000000}"/>
  </bookViews>
  <sheets>
    <sheet name="MileageCalc - Unlimited Mileage" sheetId="1" r:id="rId1"/>
    <sheet name="Instructions" sheetId="2" r:id="rId2"/>
    <sheet name="Supporting Graph Data" sheetId="3" r:id="rId3"/>
  </sheets>
  <definedNames>
    <definedName name="_xlnm.Print_Area" localSheetId="0">'MileageCalc - Unlimited Mileage'!$A$1:$N$34</definedName>
    <definedName name="Z_7ED5A450_9800_455F_817C_E7DF2F2ED683_.wvu.PrintArea" localSheetId="0" hidden="1">'MileageCalc - Unlimited Mileage'!$A$1:$N$34</definedName>
  </definedNames>
  <calcPr calcId="191029"/>
  <customWorkbookViews>
    <customWorkbookView name="RIS-6Lab - Personal View" guid="{7ED5A450-9800-455F-817C-E7DF2F2ED683}" mergeInterval="0" personalView="1" maximized="1" windowWidth="1024" windowHeight="5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C21" i="1"/>
  <c r="C24" i="1" s="1"/>
  <c r="C26" i="1" s="1"/>
  <c r="C22" i="1"/>
  <c r="C23" i="1"/>
  <c r="F155" i="3"/>
  <c r="D155" i="3"/>
  <c r="F154" i="3"/>
  <c r="D154" i="3"/>
  <c r="F153" i="3"/>
  <c r="D153" i="3"/>
  <c r="F152" i="3"/>
  <c r="D152" i="3"/>
  <c r="F151" i="3"/>
  <c r="D151" i="3"/>
  <c r="F150" i="3"/>
  <c r="D150" i="3"/>
  <c r="F149" i="3"/>
  <c r="D149" i="3"/>
  <c r="F148" i="3"/>
  <c r="D148" i="3"/>
  <c r="F147" i="3"/>
  <c r="D147" i="3"/>
  <c r="F146" i="3"/>
  <c r="D146" i="3"/>
  <c r="F145" i="3"/>
  <c r="D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D110" i="3"/>
  <c r="F109" i="3"/>
  <c r="D109" i="3"/>
  <c r="F108" i="3"/>
  <c r="D108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D92" i="3"/>
  <c r="F91" i="3"/>
  <c r="D91" i="3"/>
  <c r="F90" i="3"/>
  <c r="D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D55" i="3"/>
  <c r="F54" i="3"/>
  <c r="D54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RIS-6Lab</author>
  </authors>
  <commentList>
    <comment ref="C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Can use mapquest to determine round trip mileage</t>
        </r>
      </text>
    </comment>
    <comment ref="C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If picking up vehicle after 4:00 p.m. for next day travel, the day it is picked up does not count.</t>
        </r>
      </text>
    </comment>
    <comment ref="C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Use chart below that is highlighted in same color for daily price.</t>
        </r>
      </text>
    </comment>
    <comment ref="C9" authorId="0" shapeId="0" xr:uid="{00000000-0006-0000-0000-000004000000}">
      <text>
        <r>
          <rPr>
            <b/>
            <sz val="8"/>
            <color rgb="FF000000"/>
            <rFont val="Tahoma"/>
            <family val="2"/>
          </rPr>
          <t>Current Cost of Fuel less .15 cents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<sst xmlns="http://schemas.openxmlformats.org/spreadsheetml/2006/main" count="71" uniqueCount="69">
  <si>
    <t>Total Miles to be Traveled</t>
  </si>
  <si>
    <t>Total Days in Trip</t>
  </si>
  <si>
    <t>Mileage Reimbursement Rate</t>
  </si>
  <si>
    <t>Own Car Cost</t>
  </si>
  <si>
    <t>Rental Car Cost</t>
  </si>
  <si>
    <t>Rental</t>
  </si>
  <si>
    <t>Refueling</t>
  </si>
  <si>
    <t>Miles</t>
  </si>
  <si>
    <t>Own</t>
  </si>
  <si>
    <t>Rent</t>
  </si>
  <si>
    <t>Input Variables</t>
  </si>
  <si>
    <t>Calculated Results</t>
  </si>
  <si>
    <t>Car Rental Daily Price *</t>
  </si>
  <si>
    <t>Compact</t>
  </si>
  <si>
    <t xml:space="preserve">Midsize </t>
  </si>
  <si>
    <t xml:space="preserve">                                                                  Car Rental vs Mileage Reimbursement Calculator</t>
  </si>
  <si>
    <t>INSTRUCTIONS FOR INPUT VARIABLES BOX:</t>
  </si>
  <si>
    <t>2) Enter the total number of rental days that this trip will take on the second row.</t>
  </si>
  <si>
    <t>3) Enter the daily rate of the Enteprise car class that will be rented on the third row.</t>
  </si>
  <si>
    <t>4) Enter the local sales tax rate on the fourth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</si>
  <si>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</si>
  <si>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</si>
  <si>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</si>
  <si>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</si>
  <si>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5) Enter the market price of one gallon/liter of fuel on the fifth row.</t>
  </si>
  <si>
    <t>Total Reimbursement Expense</t>
  </si>
  <si>
    <t>Cost of Fuel per Gallon</t>
  </si>
  <si>
    <t>Rental Car Fuel Economy (MPG)</t>
  </si>
  <si>
    <t>Cost per Mile to Rent</t>
  </si>
  <si>
    <t>Daily Rates above are for exemplary purposes only and may not reflect your company's actual rate.</t>
  </si>
  <si>
    <t>1) Enter the total round-trip miles that will be driven on the first row.</t>
  </si>
  <si>
    <t>DETERMINE WHETHER IT IS MORE COST EFFECTIVE TO RENT A CAR FROM</t>
  </si>
  <si>
    <t xml:space="preserve"> * Business Use Daily Rate</t>
  </si>
  <si>
    <t>Number of Renters</t>
  </si>
  <si>
    <t>Trips per month</t>
  </si>
  <si>
    <t>Total Reimbursment cost/month</t>
  </si>
  <si>
    <t>Total Reimbursment cost/annually</t>
  </si>
  <si>
    <t>Total Cost of Rental/month</t>
  </si>
  <si>
    <t>Total Cost of Rental/annually</t>
  </si>
  <si>
    <t>Total Savings/month</t>
  </si>
  <si>
    <t>Total Savings/annually</t>
  </si>
  <si>
    <t>Lawrensburg</t>
  </si>
  <si>
    <t>Columbus</t>
  </si>
  <si>
    <t>Evansville</t>
  </si>
  <si>
    <t>Ft. Wayne</t>
  </si>
  <si>
    <t>Highland</t>
  </si>
  <si>
    <t>West Lafayette</t>
  </si>
  <si>
    <t>South Bend</t>
  </si>
  <si>
    <t>200</t>
  </si>
  <si>
    <t>350</t>
  </si>
  <si>
    <t>360</t>
  </si>
  <si>
    <t>300</t>
  </si>
  <si>
    <t>260</t>
  </si>
  <si>
    <t>130</t>
  </si>
  <si>
    <t>280</t>
  </si>
  <si>
    <t>Average Miles/day*</t>
  </si>
  <si>
    <t>*Frequently Traveled Cities</t>
  </si>
  <si>
    <t>Savings Calculations</t>
  </si>
  <si>
    <t>175</t>
  </si>
  <si>
    <t>50</t>
  </si>
  <si>
    <t>8</t>
  </si>
  <si>
    <t>$35,700</t>
  </si>
  <si>
    <t>$428,400</t>
  </si>
  <si>
    <t>$26,260</t>
  </si>
  <si>
    <t>$113,280</t>
  </si>
  <si>
    <t>Excise Tax</t>
  </si>
  <si>
    <t>15 Passenger Van</t>
  </si>
  <si>
    <t>Mini Van</t>
  </si>
  <si>
    <t>Total Cost to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</si>
</sst>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&quot;$&quot;* #,##0.000_);_(&quot;$&quot;* \(#,##0.000\);_(&quot;$&quot;* &quot;-&quot;?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44" fontId="0" fillId="0" borderId="0" xfId="0" applyNumberFormat="1"/>
    <xf numFmtId="164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1" applyNumberFormat="1" applyFont="1" applyBorder="1"/>
    <xf numFmtId="165" fontId="4" fillId="0" borderId="2" xfId="2" applyNumberFormat="1" applyFont="1" applyBorder="1" applyAlignment="1">
      <alignment horizontal="center"/>
    </xf>
    <xf numFmtId="44" fontId="2" fillId="0" borderId="2" xfId="0" applyNumberFormat="1" applyFont="1" applyBorder="1"/>
    <xf numFmtId="44" fontId="5" fillId="0" borderId="2" xfId="0" applyNumberFormat="1" applyFont="1" applyBorder="1"/>
    <xf numFmtId="10" fontId="4" fillId="0" borderId="2" xfId="2" applyNumberFormat="1" applyFont="1" applyBorder="1" applyAlignment="1">
      <alignment horizontal="right"/>
    </xf>
    <xf numFmtId="0" fontId="9" fillId="2" borderId="0" xfId="0" applyFont="1" applyFill="1" applyBorder="1"/>
    <xf numFmtId="0" fontId="10" fillId="3" borderId="6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1" fillId="4" borderId="1" xfId="0" applyFont="1" applyFill="1" applyBorder="1"/>
    <xf numFmtId="0" fontId="11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2" fillId="4" borderId="1" xfId="0" applyFont="1" applyFill="1" applyBorder="1"/>
    <xf numFmtId="0" fontId="12" fillId="4" borderId="0" xfId="0" applyFont="1" applyFill="1" applyBorder="1"/>
    <xf numFmtId="0" fontId="0" fillId="4" borderId="0" xfId="0" applyFill="1" applyBorder="1"/>
    <xf numFmtId="0" fontId="0" fillId="4" borderId="2" xfId="0" applyFill="1" applyBorder="1"/>
    <xf numFmtId="0" fontId="12" fillId="3" borderId="1" xfId="0" applyFont="1" applyFill="1" applyBorder="1"/>
    <xf numFmtId="0" fontId="12" fillId="3" borderId="0" xfId="0" applyFont="1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0" xfId="0" applyFill="1" applyBorder="1"/>
    <xf numFmtId="0" fontId="9" fillId="2" borderId="6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3" xfId="0" applyFont="1" applyBorder="1"/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0" fillId="0" borderId="13" xfId="0" applyBorder="1"/>
    <xf numFmtId="0" fontId="14" fillId="5" borderId="14" xfId="0" applyFont="1" applyFill="1" applyBorder="1"/>
    <xf numFmtId="0" fontId="14" fillId="5" borderId="15" xfId="0" applyFont="1" applyFill="1" applyBorder="1"/>
    <xf numFmtId="166" fontId="2" fillId="0" borderId="8" xfId="1" applyNumberFormat="1" applyFont="1" applyBorder="1"/>
    <xf numFmtId="44" fontId="6" fillId="0" borderId="2" xfId="0" applyNumberFormat="1" applyFont="1" applyBorder="1"/>
    <xf numFmtId="49" fontId="14" fillId="0" borderId="16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 horizontal="right"/>
    </xf>
    <xf numFmtId="49" fontId="14" fillId="0" borderId="18" xfId="0" applyNumberFormat="1" applyFont="1" applyFill="1" applyBorder="1" applyAlignment="1">
      <alignment horizontal="right"/>
    </xf>
    <xf numFmtId="0" fontId="17" fillId="0" borderId="3" xfId="0" applyFont="1" applyBorder="1"/>
    <xf numFmtId="49" fontId="15" fillId="0" borderId="7" xfId="0" applyNumberFormat="1" applyFont="1" applyFill="1" applyBorder="1" applyAlignment="1">
      <alignment horizontal="right"/>
    </xf>
    <xf numFmtId="0" fontId="15" fillId="5" borderId="3" xfId="0" applyFont="1" applyFill="1" applyBorder="1"/>
    <xf numFmtId="0" fontId="14" fillId="5" borderId="7" xfId="0" applyFont="1" applyFill="1" applyBorder="1"/>
    <xf numFmtId="0" fontId="0" fillId="0" borderId="12" xfId="0" applyBorder="1"/>
    <xf numFmtId="6" fontId="14" fillId="0" borderId="17" xfId="0" applyNumberFormat="1" applyFont="1" applyFill="1" applyBorder="1"/>
    <xf numFmtId="44" fontId="14" fillId="0" borderId="17" xfId="0" applyNumberFormat="1" applyFont="1" applyFill="1" applyBorder="1"/>
    <xf numFmtId="0" fontId="17" fillId="0" borderId="12" xfId="0" applyFont="1" applyBorder="1"/>
    <xf numFmtId="6" fontId="15" fillId="0" borderId="17" xfId="0" applyNumberFormat="1" applyFont="1" applyFill="1" applyBorder="1"/>
    <xf numFmtId="0" fontId="17" fillId="0" borderId="13" xfId="0" applyFont="1" applyBorder="1"/>
    <xf numFmtId="49" fontId="15" fillId="0" borderId="18" xfId="0" applyNumberFormat="1" applyFont="1" applyFill="1" applyBorder="1" applyAlignment="1">
      <alignment horizontal="right"/>
    </xf>
    <xf numFmtId="0" fontId="17" fillId="0" borderId="1" xfId="0" applyFont="1" applyBorder="1"/>
    <xf numFmtId="49" fontId="15" fillId="0" borderId="0" xfId="0" applyNumberFormat="1" applyFont="1" applyFill="1" applyBorder="1" applyAlignment="1">
      <alignment horizontal="right"/>
    </xf>
    <xf numFmtId="0" fontId="2" fillId="0" borderId="11" xfId="0" applyFont="1" applyBorder="1"/>
    <xf numFmtId="49" fontId="16" fillId="0" borderId="16" xfId="0" applyNumberFormat="1" applyFont="1" applyFill="1" applyBorder="1" applyAlignment="1">
      <alignment horizontal="right"/>
    </xf>
    <xf numFmtId="0" fontId="5" fillId="0" borderId="12" xfId="0" applyFont="1" applyBorder="1"/>
    <xf numFmtId="0" fontId="5" fillId="0" borderId="13" xfId="0" applyFont="1" applyBorder="1"/>
    <xf numFmtId="0" fontId="0" fillId="0" borderId="19" xfId="0" applyBorder="1"/>
    <xf numFmtId="49" fontId="14" fillId="0" borderId="19" xfId="0" applyNumberFormat="1" applyFont="1" applyFill="1" applyBorder="1" applyAlignment="1">
      <alignment horizontal="right"/>
    </xf>
    <xf numFmtId="0" fontId="0" fillId="0" borderId="20" xfId="0" applyBorder="1"/>
    <xf numFmtId="49" fontId="16" fillId="0" borderId="20" xfId="0" applyNumberFormat="1" applyFont="1" applyFill="1" applyBorder="1" applyAlignment="1">
      <alignment horizontal="right"/>
    </xf>
    <xf numFmtId="0" fontId="0" fillId="0" borderId="21" xfId="0" applyBorder="1"/>
    <xf numFmtId="49" fontId="14" fillId="0" borderId="21" xfId="0" applyNumberFormat="1" applyFont="1" applyFill="1" applyBorder="1" applyAlignment="1">
      <alignment horizontal="right"/>
    </xf>
    <xf numFmtId="44" fontId="4" fillId="6" borderId="2" xfId="2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44" fontId="2" fillId="7" borderId="2" xfId="0" applyNumberFormat="1" applyFont="1" applyFill="1" applyBorder="1"/>
    <xf numFmtId="0" fontId="5" fillId="0" borderId="1" xfId="0" applyFont="1" applyBorder="1"/>
    <xf numFmtId="0" fontId="0" fillId="7" borderId="1" xfId="0" applyFill="1" applyBorder="1"/>
    <xf numFmtId="0" fontId="5" fillId="7" borderId="1" xfId="0" applyFont="1" applyFill="1" applyBorder="1"/>
    <xf numFmtId="44" fontId="5" fillId="0" borderId="2" xfId="0" applyNumberFormat="1" applyFont="1" applyFill="1" applyBorder="1"/>
    <xf numFmtId="44" fontId="14" fillId="8" borderId="16" xfId="0" applyNumberFormat="1" applyFont="1" applyFill="1" applyBorder="1" applyAlignment="1">
      <alignment horizontal="center"/>
    </xf>
    <xf numFmtId="44" fontId="14" fillId="8" borderId="17" xfId="0" applyNumberFormat="1" applyFont="1" applyFill="1" applyBorder="1" applyAlignment="1">
      <alignment horizontal="center"/>
    </xf>
    <xf numFmtId="44" fontId="14" fillId="8" borderId="18" xfId="0" applyNumberFormat="1" applyFont="1" applyFill="1" applyBorder="1"/>
    <xf numFmtId="164" fontId="4" fillId="0" borderId="8" xfId="1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958691910499"/>
          <c:y val="5.1188345510620348E-2"/>
          <c:w val="0.77452667814113596"/>
          <c:h val="0.857404787302890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formatCode>_("$"* #,##0.00_);_("$"* \(#,##0.00\);_("$"* "-"??_);_(@_)</c:formatCode>
                <c:ptCount val="151"/>
                <c:pt idx="0">
                  <c:v>0</c:v>
                </c:pt>
                <c:pt idx="1">
                  <c:v>2.9</c:v>
                </c:pt>
                <c:pt idx="2">
                  <c:v>5.8</c:v>
                </c:pt>
                <c:pt idx="3">
                  <c:v>8.6999999999999993</c:v>
                </c:pt>
                <c:pt idx="4">
                  <c:v>11.6</c:v>
                </c:pt>
                <c:pt idx="5">
                  <c:v>14.499999999999998</c:v>
                </c:pt>
                <c:pt idx="6">
                  <c:v>17.399999999999999</c:v>
                </c:pt>
                <c:pt idx="7">
                  <c:v>20.299999999999997</c:v>
                </c:pt>
                <c:pt idx="8">
                  <c:v>23.2</c:v>
                </c:pt>
                <c:pt idx="9">
                  <c:v>26.099999999999998</c:v>
                </c:pt>
                <c:pt idx="10">
                  <c:v>28.999999999999996</c:v>
                </c:pt>
                <c:pt idx="11">
                  <c:v>31.9</c:v>
                </c:pt>
                <c:pt idx="12">
                  <c:v>34.799999999999997</c:v>
                </c:pt>
                <c:pt idx="13">
                  <c:v>37.699999999999996</c:v>
                </c:pt>
                <c:pt idx="14">
                  <c:v>40.599999999999994</c:v>
                </c:pt>
                <c:pt idx="15">
                  <c:v>43.5</c:v>
                </c:pt>
                <c:pt idx="16">
                  <c:v>46.4</c:v>
                </c:pt>
                <c:pt idx="17">
                  <c:v>49.3</c:v>
                </c:pt>
                <c:pt idx="18">
                  <c:v>52.199999999999996</c:v>
                </c:pt>
                <c:pt idx="19">
                  <c:v>55.099999999999994</c:v>
                </c:pt>
                <c:pt idx="20">
                  <c:v>57.999999999999993</c:v>
                </c:pt>
                <c:pt idx="21">
                  <c:v>60.9</c:v>
                </c:pt>
                <c:pt idx="22">
                  <c:v>63.8</c:v>
                </c:pt>
                <c:pt idx="23">
                  <c:v>66.699999999999989</c:v>
                </c:pt>
                <c:pt idx="24">
                  <c:v>69.599999999999994</c:v>
                </c:pt>
                <c:pt idx="25">
                  <c:v>72.5</c:v>
                </c:pt>
                <c:pt idx="26">
                  <c:v>75.399999999999991</c:v>
                </c:pt>
                <c:pt idx="27">
                  <c:v>78.3</c:v>
                </c:pt>
                <c:pt idx="28">
                  <c:v>81.199999999999989</c:v>
                </c:pt>
                <c:pt idx="29">
                  <c:v>84.1</c:v>
                </c:pt>
                <c:pt idx="30">
                  <c:v>87</c:v>
                </c:pt>
                <c:pt idx="31">
                  <c:v>89.899999999999991</c:v>
                </c:pt>
                <c:pt idx="32">
                  <c:v>92.8</c:v>
                </c:pt>
                <c:pt idx="33">
                  <c:v>95.699999999999989</c:v>
                </c:pt>
                <c:pt idx="34">
                  <c:v>98.6</c:v>
                </c:pt>
                <c:pt idx="35">
                  <c:v>101.5</c:v>
                </c:pt>
                <c:pt idx="36">
                  <c:v>104.39999999999999</c:v>
                </c:pt>
                <c:pt idx="37">
                  <c:v>107.3</c:v>
                </c:pt>
                <c:pt idx="38">
                  <c:v>110.19999999999999</c:v>
                </c:pt>
                <c:pt idx="39">
                  <c:v>113.1</c:v>
                </c:pt>
                <c:pt idx="40">
                  <c:v>115.99999999999999</c:v>
                </c:pt>
                <c:pt idx="41">
                  <c:v>118.89999999999999</c:v>
                </c:pt>
                <c:pt idx="42">
                  <c:v>121.8</c:v>
                </c:pt>
                <c:pt idx="43">
                  <c:v>124.69999999999999</c:v>
                </c:pt>
                <c:pt idx="44">
                  <c:v>127.6</c:v>
                </c:pt>
                <c:pt idx="45">
                  <c:v>130.5</c:v>
                </c:pt>
                <c:pt idx="46">
                  <c:v>133.39999999999998</c:v>
                </c:pt>
                <c:pt idx="47">
                  <c:v>136.29999999999998</c:v>
                </c:pt>
                <c:pt idx="48">
                  <c:v>139.19999999999999</c:v>
                </c:pt>
                <c:pt idx="49">
                  <c:v>142.1</c:v>
                </c:pt>
                <c:pt idx="50">
                  <c:v>145</c:v>
                </c:pt>
                <c:pt idx="51">
                  <c:v>147.89999999999998</c:v>
                </c:pt>
                <c:pt idx="52">
                  <c:v>150.79999999999998</c:v>
                </c:pt>
                <c:pt idx="53">
                  <c:v>153.69999999999999</c:v>
                </c:pt>
                <c:pt idx="54">
                  <c:v>156.6</c:v>
                </c:pt>
                <c:pt idx="55">
                  <c:v>159.5</c:v>
                </c:pt>
                <c:pt idx="56">
                  <c:v>162.39999999999998</c:v>
                </c:pt>
                <c:pt idx="57">
                  <c:v>165.29999999999998</c:v>
                </c:pt>
                <c:pt idx="58">
                  <c:v>168.2</c:v>
                </c:pt>
                <c:pt idx="59">
                  <c:v>171.1</c:v>
                </c:pt>
                <c:pt idx="60">
                  <c:v>174</c:v>
                </c:pt>
                <c:pt idx="61">
                  <c:v>176.89999999999998</c:v>
                </c:pt>
                <c:pt idx="62">
                  <c:v>179.79999999999998</c:v>
                </c:pt>
                <c:pt idx="63">
                  <c:v>182.7</c:v>
                </c:pt>
                <c:pt idx="64">
                  <c:v>185.6</c:v>
                </c:pt>
                <c:pt idx="65">
                  <c:v>188.5</c:v>
                </c:pt>
                <c:pt idx="66">
                  <c:v>191.39999999999998</c:v>
                </c:pt>
                <c:pt idx="67">
                  <c:v>194.29999999999998</c:v>
                </c:pt>
                <c:pt idx="68">
                  <c:v>197.2</c:v>
                </c:pt>
                <c:pt idx="69">
                  <c:v>200.1</c:v>
                </c:pt>
                <c:pt idx="70">
                  <c:v>203</c:v>
                </c:pt>
                <c:pt idx="71">
                  <c:v>205.89999999999998</c:v>
                </c:pt>
                <c:pt idx="72">
                  <c:v>208.79999999999998</c:v>
                </c:pt>
                <c:pt idx="73">
                  <c:v>211.7</c:v>
                </c:pt>
                <c:pt idx="74">
                  <c:v>214.6</c:v>
                </c:pt>
                <c:pt idx="75">
                  <c:v>217.49999999999997</c:v>
                </c:pt>
                <c:pt idx="76">
                  <c:v>220.39999999999998</c:v>
                </c:pt>
                <c:pt idx="77">
                  <c:v>223.29999999999998</c:v>
                </c:pt>
                <c:pt idx="78">
                  <c:v>226.2</c:v>
                </c:pt>
                <c:pt idx="79">
                  <c:v>229.1</c:v>
                </c:pt>
                <c:pt idx="80">
                  <c:v>231.99999999999997</c:v>
                </c:pt>
                <c:pt idx="81">
                  <c:v>234.89999999999998</c:v>
                </c:pt>
                <c:pt idx="82">
                  <c:v>237.79999999999998</c:v>
                </c:pt>
                <c:pt idx="83">
                  <c:v>240.7</c:v>
                </c:pt>
                <c:pt idx="84">
                  <c:v>243.6</c:v>
                </c:pt>
                <c:pt idx="85">
                  <c:v>246.49999999999997</c:v>
                </c:pt>
                <c:pt idx="86">
                  <c:v>249.39999999999998</c:v>
                </c:pt>
                <c:pt idx="87">
                  <c:v>252.29999999999998</c:v>
                </c:pt>
                <c:pt idx="88">
                  <c:v>255.2</c:v>
                </c:pt>
                <c:pt idx="89">
                  <c:v>258.09999999999997</c:v>
                </c:pt>
                <c:pt idx="90">
                  <c:v>261</c:v>
                </c:pt>
                <c:pt idx="91">
                  <c:v>263.89999999999998</c:v>
                </c:pt>
                <c:pt idx="92">
                  <c:v>266.79999999999995</c:v>
                </c:pt>
                <c:pt idx="93">
                  <c:v>269.7</c:v>
                </c:pt>
                <c:pt idx="94">
                  <c:v>272.59999999999997</c:v>
                </c:pt>
                <c:pt idx="95">
                  <c:v>275.5</c:v>
                </c:pt>
                <c:pt idx="96">
                  <c:v>278.39999999999998</c:v>
                </c:pt>
                <c:pt idx="97">
                  <c:v>281.29999999999995</c:v>
                </c:pt>
                <c:pt idx="98">
                  <c:v>284.2</c:v>
                </c:pt>
                <c:pt idx="99">
                  <c:v>287.09999999999997</c:v>
                </c:pt>
                <c:pt idx="100">
                  <c:v>290</c:v>
                </c:pt>
                <c:pt idx="101">
                  <c:v>292.89999999999998</c:v>
                </c:pt>
                <c:pt idx="102">
                  <c:v>295.79999999999995</c:v>
                </c:pt>
                <c:pt idx="103">
                  <c:v>298.7</c:v>
                </c:pt>
                <c:pt idx="104">
                  <c:v>301.59999999999997</c:v>
                </c:pt>
                <c:pt idx="105">
                  <c:v>304.5</c:v>
                </c:pt>
                <c:pt idx="106">
                  <c:v>307.39999999999998</c:v>
                </c:pt>
                <c:pt idx="107">
                  <c:v>310.29999999999995</c:v>
                </c:pt>
                <c:pt idx="108">
                  <c:v>313.2</c:v>
                </c:pt>
                <c:pt idx="109">
                  <c:v>316.09999999999997</c:v>
                </c:pt>
                <c:pt idx="110">
                  <c:v>319</c:v>
                </c:pt>
                <c:pt idx="111">
                  <c:v>321.89999999999998</c:v>
                </c:pt>
                <c:pt idx="112">
                  <c:v>324.79999999999995</c:v>
                </c:pt>
                <c:pt idx="113">
                  <c:v>327.7</c:v>
                </c:pt>
                <c:pt idx="114">
                  <c:v>330.59999999999997</c:v>
                </c:pt>
                <c:pt idx="115">
                  <c:v>333.5</c:v>
                </c:pt>
                <c:pt idx="116">
                  <c:v>336.4</c:v>
                </c:pt>
                <c:pt idx="117">
                  <c:v>339.29999999999995</c:v>
                </c:pt>
                <c:pt idx="118">
                  <c:v>342.2</c:v>
                </c:pt>
                <c:pt idx="119">
                  <c:v>345.09999999999997</c:v>
                </c:pt>
                <c:pt idx="120">
                  <c:v>348</c:v>
                </c:pt>
                <c:pt idx="121">
                  <c:v>350.9</c:v>
                </c:pt>
                <c:pt idx="122">
                  <c:v>353.79999999999995</c:v>
                </c:pt>
                <c:pt idx="123">
                  <c:v>356.7</c:v>
                </c:pt>
                <c:pt idx="124">
                  <c:v>359.59999999999997</c:v>
                </c:pt>
                <c:pt idx="125">
                  <c:v>362.5</c:v>
                </c:pt>
                <c:pt idx="126">
                  <c:v>365.4</c:v>
                </c:pt>
                <c:pt idx="127">
                  <c:v>368.29999999999995</c:v>
                </c:pt>
                <c:pt idx="128">
                  <c:v>371.2</c:v>
                </c:pt>
                <c:pt idx="129">
                  <c:v>374.09999999999997</c:v>
                </c:pt>
                <c:pt idx="130">
                  <c:v>377</c:v>
                </c:pt>
                <c:pt idx="131">
                  <c:v>379.9</c:v>
                </c:pt>
                <c:pt idx="132">
                  <c:v>382.79999999999995</c:v>
                </c:pt>
                <c:pt idx="133">
                  <c:v>385.7</c:v>
                </c:pt>
                <c:pt idx="134">
                  <c:v>388.59999999999997</c:v>
                </c:pt>
                <c:pt idx="135">
                  <c:v>391.5</c:v>
                </c:pt>
                <c:pt idx="136">
                  <c:v>394.4</c:v>
                </c:pt>
                <c:pt idx="137">
                  <c:v>397.29999999999995</c:v>
                </c:pt>
                <c:pt idx="138">
                  <c:v>400.2</c:v>
                </c:pt>
                <c:pt idx="139">
                  <c:v>403.09999999999997</c:v>
                </c:pt>
                <c:pt idx="140">
                  <c:v>406</c:v>
                </c:pt>
                <c:pt idx="141">
                  <c:v>408.9</c:v>
                </c:pt>
                <c:pt idx="142">
                  <c:v>411.79999999999995</c:v>
                </c:pt>
                <c:pt idx="143">
                  <c:v>414.7</c:v>
                </c:pt>
                <c:pt idx="144">
                  <c:v>417.59999999999997</c:v>
                </c:pt>
                <c:pt idx="145">
                  <c:v>420.49999999999994</c:v>
                </c:pt>
                <c:pt idx="146">
                  <c:v>423.4</c:v>
                </c:pt>
                <c:pt idx="147">
                  <c:v>426.29999999999995</c:v>
                </c:pt>
                <c:pt idx="148">
                  <c:v>429.2</c:v>
                </c:pt>
                <c:pt idx="149">
                  <c:v>432.09999999999997</c:v>
                </c:pt>
                <c:pt idx="150">
                  <c:v>434.99999999999994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1B-DB40-95CD-EACBB00FB49B}"/>
            </c:ext>
          </c:extLst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'Supporting Graph Data'!$C$5:$C$155</c:f>
              <c:numCache>
                <c:formatCode>General</c:formatCod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formatCode>_("$"* #,##0.00_);_("$"* \(#,##0.00\);_("$"* "-"??_);_(@_)</c:formatCode>
                <c:ptCount val="151"/>
                <c:pt idx="0">
                  <c:v>119.97</c:v>
                </c:pt>
                <c:pt idx="1">
                  <c:v>120.706</c:v>
                </c:pt>
                <c:pt idx="2">
                  <c:v>121.44199999999999</c:v>
                </c:pt>
                <c:pt idx="3">
                  <c:v>122.178</c:v>
                </c:pt>
                <c:pt idx="4">
                  <c:v>122.914</c:v>
                </c:pt>
                <c:pt idx="5">
                  <c:v>123.65</c:v>
                </c:pt>
                <c:pt idx="6">
                  <c:v>124.386</c:v>
                </c:pt>
                <c:pt idx="7">
                  <c:v>125.122</c:v>
                </c:pt>
                <c:pt idx="8">
                  <c:v>125.858</c:v>
                </c:pt>
                <c:pt idx="9">
                  <c:v>126.59399999999999</c:v>
                </c:pt>
                <c:pt idx="10">
                  <c:v>127.33</c:v>
                </c:pt>
                <c:pt idx="11">
                  <c:v>128.066</c:v>
                </c:pt>
                <c:pt idx="12">
                  <c:v>128.80199999999999</c:v>
                </c:pt>
                <c:pt idx="13">
                  <c:v>129.53800000000001</c:v>
                </c:pt>
                <c:pt idx="14">
                  <c:v>130.274</c:v>
                </c:pt>
                <c:pt idx="15">
                  <c:v>131.01</c:v>
                </c:pt>
                <c:pt idx="16">
                  <c:v>131.74600000000001</c:v>
                </c:pt>
                <c:pt idx="17">
                  <c:v>132.482</c:v>
                </c:pt>
                <c:pt idx="18">
                  <c:v>133.21799999999999</c:v>
                </c:pt>
                <c:pt idx="19">
                  <c:v>133.95400000000001</c:v>
                </c:pt>
                <c:pt idx="20">
                  <c:v>134.69</c:v>
                </c:pt>
                <c:pt idx="21">
                  <c:v>135.42599999999999</c:v>
                </c:pt>
                <c:pt idx="22">
                  <c:v>136.16200000000001</c:v>
                </c:pt>
                <c:pt idx="23">
                  <c:v>136.898</c:v>
                </c:pt>
                <c:pt idx="24">
                  <c:v>137.63400000000001</c:v>
                </c:pt>
                <c:pt idx="25">
                  <c:v>138.37</c:v>
                </c:pt>
                <c:pt idx="26">
                  <c:v>139.10599999999999</c:v>
                </c:pt>
                <c:pt idx="27">
                  <c:v>139.84200000000001</c:v>
                </c:pt>
                <c:pt idx="28">
                  <c:v>140.578</c:v>
                </c:pt>
                <c:pt idx="29">
                  <c:v>141.31399999999999</c:v>
                </c:pt>
                <c:pt idx="30">
                  <c:v>142.05000000000001</c:v>
                </c:pt>
                <c:pt idx="31">
                  <c:v>142.786</c:v>
                </c:pt>
                <c:pt idx="32">
                  <c:v>143.52199999999999</c:v>
                </c:pt>
                <c:pt idx="33">
                  <c:v>144.25800000000001</c:v>
                </c:pt>
                <c:pt idx="34">
                  <c:v>144.994</c:v>
                </c:pt>
                <c:pt idx="35">
                  <c:v>145.72999999999999</c:v>
                </c:pt>
                <c:pt idx="36">
                  <c:v>146.46600000000001</c:v>
                </c:pt>
                <c:pt idx="37">
                  <c:v>147.202</c:v>
                </c:pt>
                <c:pt idx="38">
                  <c:v>147.93799999999999</c:v>
                </c:pt>
                <c:pt idx="39">
                  <c:v>148.67400000000001</c:v>
                </c:pt>
                <c:pt idx="40">
                  <c:v>149.41</c:v>
                </c:pt>
                <c:pt idx="41">
                  <c:v>150.14599999999999</c:v>
                </c:pt>
                <c:pt idx="42">
                  <c:v>150.88200000000001</c:v>
                </c:pt>
                <c:pt idx="43">
                  <c:v>151.61799999999999</c:v>
                </c:pt>
                <c:pt idx="44">
                  <c:v>152.35400000000001</c:v>
                </c:pt>
                <c:pt idx="45">
                  <c:v>153.09</c:v>
                </c:pt>
                <c:pt idx="46">
                  <c:v>153.82599999999999</c:v>
                </c:pt>
                <c:pt idx="47">
                  <c:v>154.56200000000001</c:v>
                </c:pt>
                <c:pt idx="48">
                  <c:v>155.298</c:v>
                </c:pt>
                <c:pt idx="49">
                  <c:v>156.03399999999999</c:v>
                </c:pt>
                <c:pt idx="50">
                  <c:v>156.77000000000001</c:v>
                </c:pt>
                <c:pt idx="51">
                  <c:v>157.506</c:v>
                </c:pt>
                <c:pt idx="52">
                  <c:v>158.24200000000002</c:v>
                </c:pt>
                <c:pt idx="53">
                  <c:v>158.97800000000001</c:v>
                </c:pt>
                <c:pt idx="54">
                  <c:v>159.714</c:v>
                </c:pt>
                <c:pt idx="55">
                  <c:v>160.44999999999999</c:v>
                </c:pt>
                <c:pt idx="56">
                  <c:v>161.18600000000001</c:v>
                </c:pt>
                <c:pt idx="57">
                  <c:v>161.922</c:v>
                </c:pt>
                <c:pt idx="58">
                  <c:v>162.65800000000002</c:v>
                </c:pt>
                <c:pt idx="59">
                  <c:v>163.39400000000001</c:v>
                </c:pt>
                <c:pt idx="60">
                  <c:v>164.13</c:v>
                </c:pt>
                <c:pt idx="61">
                  <c:v>164.86599999999999</c:v>
                </c:pt>
                <c:pt idx="62">
                  <c:v>165.602</c:v>
                </c:pt>
                <c:pt idx="63">
                  <c:v>166.33799999999999</c:v>
                </c:pt>
                <c:pt idx="64">
                  <c:v>167.07400000000001</c:v>
                </c:pt>
                <c:pt idx="65">
                  <c:v>167.81</c:v>
                </c:pt>
                <c:pt idx="66">
                  <c:v>168.54599999999999</c:v>
                </c:pt>
                <c:pt idx="67">
                  <c:v>169.28200000000001</c:v>
                </c:pt>
                <c:pt idx="68">
                  <c:v>170.018</c:v>
                </c:pt>
                <c:pt idx="69">
                  <c:v>170.75400000000002</c:v>
                </c:pt>
                <c:pt idx="70">
                  <c:v>171.49</c:v>
                </c:pt>
                <c:pt idx="71">
                  <c:v>172.226</c:v>
                </c:pt>
                <c:pt idx="72">
                  <c:v>172.96199999999999</c:v>
                </c:pt>
                <c:pt idx="73">
                  <c:v>173.69800000000001</c:v>
                </c:pt>
                <c:pt idx="74">
                  <c:v>174.434</c:v>
                </c:pt>
                <c:pt idx="75">
                  <c:v>175.17000000000002</c:v>
                </c:pt>
                <c:pt idx="76">
                  <c:v>175.90600000000001</c:v>
                </c:pt>
                <c:pt idx="77">
                  <c:v>176.642</c:v>
                </c:pt>
                <c:pt idx="78">
                  <c:v>177.37799999999999</c:v>
                </c:pt>
                <c:pt idx="79">
                  <c:v>178.114</c:v>
                </c:pt>
                <c:pt idx="80">
                  <c:v>178.85</c:v>
                </c:pt>
                <c:pt idx="81">
                  <c:v>179.58600000000001</c:v>
                </c:pt>
                <c:pt idx="82">
                  <c:v>180.322</c:v>
                </c:pt>
                <c:pt idx="83">
                  <c:v>181.05799999999999</c:v>
                </c:pt>
                <c:pt idx="84">
                  <c:v>181.79400000000001</c:v>
                </c:pt>
                <c:pt idx="85">
                  <c:v>182.53</c:v>
                </c:pt>
                <c:pt idx="86">
                  <c:v>183.26599999999999</c:v>
                </c:pt>
                <c:pt idx="87">
                  <c:v>184.00200000000001</c:v>
                </c:pt>
                <c:pt idx="88">
                  <c:v>184.738</c:v>
                </c:pt>
                <c:pt idx="89">
                  <c:v>185.47399999999999</c:v>
                </c:pt>
                <c:pt idx="90">
                  <c:v>186.21</c:v>
                </c:pt>
                <c:pt idx="91">
                  <c:v>186.946</c:v>
                </c:pt>
                <c:pt idx="92">
                  <c:v>187.68200000000002</c:v>
                </c:pt>
                <c:pt idx="93">
                  <c:v>188.41800000000001</c:v>
                </c:pt>
                <c:pt idx="94">
                  <c:v>189.154</c:v>
                </c:pt>
                <c:pt idx="95">
                  <c:v>189.89</c:v>
                </c:pt>
                <c:pt idx="96">
                  <c:v>190.626</c:v>
                </c:pt>
                <c:pt idx="97">
                  <c:v>191.36199999999999</c:v>
                </c:pt>
                <c:pt idx="98">
                  <c:v>192.09800000000001</c:v>
                </c:pt>
                <c:pt idx="99">
                  <c:v>192.834</c:v>
                </c:pt>
                <c:pt idx="100">
                  <c:v>193.57</c:v>
                </c:pt>
                <c:pt idx="101">
                  <c:v>194.30599999999998</c:v>
                </c:pt>
                <c:pt idx="102">
                  <c:v>195.042</c:v>
                </c:pt>
                <c:pt idx="103">
                  <c:v>195.77800000000002</c:v>
                </c:pt>
                <c:pt idx="104">
                  <c:v>196.51400000000001</c:v>
                </c:pt>
                <c:pt idx="105">
                  <c:v>197.25</c:v>
                </c:pt>
                <c:pt idx="106">
                  <c:v>197.98599999999999</c:v>
                </c:pt>
                <c:pt idx="107">
                  <c:v>198.72199999999998</c:v>
                </c:pt>
                <c:pt idx="108">
                  <c:v>199.45800000000003</c:v>
                </c:pt>
                <c:pt idx="109">
                  <c:v>200.19400000000002</c:v>
                </c:pt>
                <c:pt idx="110">
                  <c:v>200.93</c:v>
                </c:pt>
                <c:pt idx="111">
                  <c:v>201.666</c:v>
                </c:pt>
                <c:pt idx="112">
                  <c:v>202.40199999999999</c:v>
                </c:pt>
                <c:pt idx="113">
                  <c:v>203.13800000000001</c:v>
                </c:pt>
                <c:pt idx="114">
                  <c:v>203.87400000000002</c:v>
                </c:pt>
                <c:pt idx="115">
                  <c:v>204.61</c:v>
                </c:pt>
                <c:pt idx="116">
                  <c:v>205.346</c:v>
                </c:pt>
                <c:pt idx="117">
                  <c:v>206.08199999999999</c:v>
                </c:pt>
                <c:pt idx="118">
                  <c:v>206.81800000000001</c:v>
                </c:pt>
                <c:pt idx="119">
                  <c:v>207.554</c:v>
                </c:pt>
                <c:pt idx="120">
                  <c:v>208.29000000000002</c:v>
                </c:pt>
                <c:pt idx="121">
                  <c:v>209.02600000000001</c:v>
                </c:pt>
                <c:pt idx="122">
                  <c:v>209.762</c:v>
                </c:pt>
                <c:pt idx="123">
                  <c:v>210.49799999999999</c:v>
                </c:pt>
                <c:pt idx="124">
                  <c:v>211.23400000000001</c:v>
                </c:pt>
                <c:pt idx="125">
                  <c:v>211.97</c:v>
                </c:pt>
                <c:pt idx="126">
                  <c:v>212.70600000000002</c:v>
                </c:pt>
                <c:pt idx="127">
                  <c:v>213.44200000000001</c:v>
                </c:pt>
                <c:pt idx="128">
                  <c:v>214.178</c:v>
                </c:pt>
                <c:pt idx="129">
                  <c:v>214.91399999999999</c:v>
                </c:pt>
                <c:pt idx="130">
                  <c:v>215.65</c:v>
                </c:pt>
                <c:pt idx="131">
                  <c:v>216.386</c:v>
                </c:pt>
                <c:pt idx="132">
                  <c:v>217.12200000000001</c:v>
                </c:pt>
                <c:pt idx="133">
                  <c:v>217.858</c:v>
                </c:pt>
                <c:pt idx="134">
                  <c:v>218.59399999999999</c:v>
                </c:pt>
                <c:pt idx="135">
                  <c:v>219.32999999999998</c:v>
                </c:pt>
                <c:pt idx="136">
                  <c:v>220.066</c:v>
                </c:pt>
                <c:pt idx="137">
                  <c:v>220.80199999999999</c:v>
                </c:pt>
                <c:pt idx="138">
                  <c:v>221.53800000000001</c:v>
                </c:pt>
                <c:pt idx="139">
                  <c:v>222.274</c:v>
                </c:pt>
                <c:pt idx="140">
                  <c:v>223.01</c:v>
                </c:pt>
                <c:pt idx="141">
                  <c:v>223.74599999999998</c:v>
                </c:pt>
                <c:pt idx="142">
                  <c:v>224.482</c:v>
                </c:pt>
                <c:pt idx="143">
                  <c:v>225.21800000000002</c:v>
                </c:pt>
                <c:pt idx="144">
                  <c:v>225.95400000000001</c:v>
                </c:pt>
                <c:pt idx="145">
                  <c:v>226.69</c:v>
                </c:pt>
                <c:pt idx="146">
                  <c:v>227.42599999999999</c:v>
                </c:pt>
                <c:pt idx="147">
                  <c:v>228.16199999999998</c:v>
                </c:pt>
                <c:pt idx="148">
                  <c:v>228.89800000000002</c:v>
                </c:pt>
                <c:pt idx="149">
                  <c:v>229.63400000000001</c:v>
                </c:pt>
                <c:pt idx="150">
                  <c:v>230.37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1B-DB40-95CD-EACBB00FB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783616"/>
        <c:axId val="1"/>
      </c:scatterChart>
      <c:valAx>
        <c:axId val="973783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5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783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0272813408698"/>
          <c:y val="0.77948697758933971"/>
          <c:w val="0.1120333583820694"/>
          <c:h val="9.23076923076923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1</xdr:row>
      <xdr:rowOff>127000</xdr:rowOff>
    </xdr:from>
    <xdr:to>
      <xdr:col>13</xdr:col>
      <xdr:colOff>88900</xdr:colOff>
      <xdr:row>33</xdr:row>
      <xdr:rowOff>0</xdr:rowOff>
    </xdr:to>
    <xdr:graphicFrame macro="">
      <xdr:nvGraphicFramePr>
        <xdr:cNvPr id="2219" name="Chart 2">
          <a:extLst>
            <a:ext uri="{FF2B5EF4-FFF2-40B4-BE49-F238E27FC236}">
              <a16:creationId xmlns:a16="http://schemas.microsoft.com/office/drawing/2014/main" id="{29247CBD-B8AF-0D4A-9B6D-AE8EAA358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628650</xdr:colOff>
      <xdr:row>11</xdr:row>
      <xdr:rowOff>66675</xdr:rowOff>
    </xdr:from>
    <xdr:to>
      <xdr:col>1</xdr:col>
      <xdr:colOff>1613848</xdr:colOff>
      <xdr:row>13</xdr:row>
      <xdr:rowOff>44847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F714191D-5463-6448-8A24-6B4C44598DA3}"/>
            </a:ext>
          </a:extLst>
        </xdr:cNvPr>
        <xdr:cNvSpPr txBox="1">
          <a:spLocks noChangeArrowheads="1"/>
        </xdr:cNvSpPr>
      </xdr:nvSpPr>
      <xdr:spPr bwMode="auto">
        <a:xfrm>
          <a:off x="904875" y="1990725"/>
          <a:ext cx="857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Input variables here</a:t>
          </a:r>
          <a:endParaRPr lang="en-US"/>
        </a:p>
      </xdr:txBody>
    </xdr:sp>
    <xdr:clientData/>
  </xdr:twoCellAnchor>
  <xdr:twoCellAnchor>
    <xdr:from>
      <xdr:col>1</xdr:col>
      <xdr:colOff>1625600</xdr:colOff>
      <xdr:row>11</xdr:row>
      <xdr:rowOff>50800</xdr:rowOff>
    </xdr:from>
    <xdr:to>
      <xdr:col>2</xdr:col>
      <xdr:colOff>304800</xdr:colOff>
      <xdr:row>13</xdr:row>
      <xdr:rowOff>38100</xdr:rowOff>
    </xdr:to>
    <xdr:sp macro="" textlink="">
      <xdr:nvSpPr>
        <xdr:cNvPr id="2221" name="Line 4">
          <a:extLst>
            <a:ext uri="{FF2B5EF4-FFF2-40B4-BE49-F238E27FC236}">
              <a16:creationId xmlns:a16="http://schemas.microsoft.com/office/drawing/2014/main" id="{BF9C0E70-6FF8-8B44-903E-86D8CFE823BC}"/>
            </a:ext>
          </a:extLst>
        </xdr:cNvPr>
        <xdr:cNvSpPr>
          <a:spLocks noChangeShapeType="1"/>
        </xdr:cNvSpPr>
      </xdr:nvSpPr>
      <xdr:spPr bwMode="auto">
        <a:xfrm flipV="1">
          <a:off x="2032000" y="2019300"/>
          <a:ext cx="889000" cy="31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1060450</xdr:colOff>
      <xdr:row>26</xdr:row>
      <xdr:rowOff>66675</xdr:rowOff>
    </xdr:from>
    <xdr:to>
      <xdr:col>1</xdr:col>
      <xdr:colOff>2045648</xdr:colOff>
      <xdr:row>28</xdr:row>
      <xdr:rowOff>44847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BC227DE0-AABB-CC49-8FAA-23298E0CC4E2}"/>
            </a:ext>
          </a:extLst>
        </xdr:cNvPr>
        <xdr:cNvSpPr txBox="1">
          <a:spLocks noChangeArrowheads="1"/>
        </xdr:cNvSpPr>
      </xdr:nvSpPr>
      <xdr:spPr bwMode="auto">
        <a:xfrm>
          <a:off x="1285875" y="4505325"/>
          <a:ext cx="857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Results appear here</a:t>
          </a:r>
          <a:endParaRPr lang="en-US"/>
        </a:p>
      </xdr:txBody>
    </xdr:sp>
    <xdr:clientData/>
  </xdr:twoCellAnchor>
  <xdr:twoCellAnchor>
    <xdr:from>
      <xdr:col>1</xdr:col>
      <xdr:colOff>1943100</xdr:colOff>
      <xdr:row>24</xdr:row>
      <xdr:rowOff>12700</xdr:rowOff>
    </xdr:from>
    <xdr:to>
      <xdr:col>2</xdr:col>
      <xdr:colOff>304800</xdr:colOff>
      <xdr:row>26</xdr:row>
      <xdr:rowOff>50800</xdr:rowOff>
    </xdr:to>
    <xdr:sp macro="" textlink="">
      <xdr:nvSpPr>
        <xdr:cNvPr id="2223" name="Line 6">
          <a:extLst>
            <a:ext uri="{FF2B5EF4-FFF2-40B4-BE49-F238E27FC236}">
              <a16:creationId xmlns:a16="http://schemas.microsoft.com/office/drawing/2014/main" id="{2479CC71-6AFA-5C48-9912-F3E007E94C94}"/>
            </a:ext>
          </a:extLst>
        </xdr:cNvPr>
        <xdr:cNvSpPr>
          <a:spLocks noChangeShapeType="1"/>
        </xdr:cNvSpPr>
      </xdr:nvSpPr>
      <xdr:spPr bwMode="auto">
        <a:xfrm flipV="1">
          <a:off x="2349500" y="4229100"/>
          <a:ext cx="57150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1943100</xdr:colOff>
      <xdr:row>18</xdr:row>
      <xdr:rowOff>50800</xdr:rowOff>
    </xdr:from>
    <xdr:to>
      <xdr:col>2</xdr:col>
      <xdr:colOff>63500</xdr:colOff>
      <xdr:row>26</xdr:row>
      <xdr:rowOff>50800</xdr:rowOff>
    </xdr:to>
    <xdr:sp macro="" textlink="">
      <xdr:nvSpPr>
        <xdr:cNvPr id="2224" name="Line 7">
          <a:extLst>
            <a:ext uri="{FF2B5EF4-FFF2-40B4-BE49-F238E27FC236}">
              <a16:creationId xmlns:a16="http://schemas.microsoft.com/office/drawing/2014/main" id="{1BE07E20-B225-784C-9AFE-978545FD150E}"/>
            </a:ext>
          </a:extLst>
        </xdr:cNvPr>
        <xdr:cNvSpPr>
          <a:spLocks noChangeShapeType="1"/>
        </xdr:cNvSpPr>
      </xdr:nvSpPr>
      <xdr:spPr bwMode="auto">
        <a:xfrm flipV="1">
          <a:off x="2349500" y="3213100"/>
          <a:ext cx="330200" cy="139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136525</xdr:colOff>
      <xdr:row>28</xdr:row>
      <xdr:rowOff>28575</xdr:rowOff>
    </xdr:from>
    <xdr:to>
      <xdr:col>4</xdr:col>
      <xdr:colOff>517525</xdr:colOff>
      <xdr:row>30</xdr:row>
      <xdr:rowOff>0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2164D6A7-C13C-2D47-A63C-939BEF42D11A}"/>
            </a:ext>
          </a:extLst>
        </xdr:cNvPr>
        <xdr:cNvSpPr txBox="1">
          <a:spLocks noChangeArrowheads="1"/>
        </xdr:cNvSpPr>
      </xdr:nvSpPr>
      <xdr:spPr bwMode="auto">
        <a:xfrm>
          <a:off x="3190875" y="4791075"/>
          <a:ext cx="857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Breakeven appears here</a:t>
          </a:r>
          <a:endParaRPr lang="en-US"/>
        </a:p>
      </xdr:txBody>
    </xdr:sp>
    <xdr:clientData/>
  </xdr:twoCellAnchor>
  <xdr:twoCellAnchor>
    <xdr:from>
      <xdr:col>4</xdr:col>
      <xdr:colOff>520700</xdr:colOff>
      <xdr:row>27</xdr:row>
      <xdr:rowOff>152400</xdr:rowOff>
    </xdr:from>
    <xdr:to>
      <xdr:col>6</xdr:col>
      <xdr:colOff>25400</xdr:colOff>
      <xdr:row>29</xdr:row>
      <xdr:rowOff>101600</xdr:rowOff>
    </xdr:to>
    <xdr:sp macro="" textlink="">
      <xdr:nvSpPr>
        <xdr:cNvPr id="2226" name="Line 9">
          <a:extLst>
            <a:ext uri="{FF2B5EF4-FFF2-40B4-BE49-F238E27FC236}">
              <a16:creationId xmlns:a16="http://schemas.microsoft.com/office/drawing/2014/main" id="{AA709F92-3931-CF42-942A-DB1D37BDCFF5}"/>
            </a:ext>
          </a:extLst>
        </xdr:cNvPr>
        <xdr:cNvSpPr>
          <a:spLocks noChangeShapeType="1"/>
        </xdr:cNvSpPr>
      </xdr:nvSpPr>
      <xdr:spPr bwMode="auto">
        <a:xfrm flipV="1">
          <a:off x="4610100" y="4876800"/>
          <a:ext cx="850900" cy="29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0</xdr:row>
      <xdr:rowOff>25400</xdr:rowOff>
    </xdr:from>
    <xdr:to>
      <xdr:col>2</xdr:col>
      <xdr:colOff>596900</xdr:colOff>
      <xdr:row>2</xdr:row>
      <xdr:rowOff>63500</xdr:rowOff>
    </xdr:to>
    <xdr:pic>
      <xdr:nvPicPr>
        <xdr:cNvPr id="2227" name="Picture 12" descr="07_RAC">
          <a:extLst>
            <a:ext uri="{FF2B5EF4-FFF2-40B4-BE49-F238E27FC236}">
              <a16:creationId xmlns:a16="http://schemas.microsoft.com/office/drawing/2014/main" id="{38B08E3E-F980-AA48-8FA0-1EBBE878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400"/>
          <a:ext cx="27940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9"/>
  <sheetViews>
    <sheetView tabSelected="1" zoomScaleNormal="100" workbookViewId="0">
      <selection activeCell="D13" sqref="D13"/>
    </sheetView>
  </sheetViews>
  <sheetFormatPr baseColWidth="10" defaultColWidth="8.83203125" defaultRowHeight="13" x14ac:dyDescent="0.15"/>
  <cols>
    <col min="1" max="1" width="5.33203125" customWidth="1"/>
    <col min="2" max="2" width="29" customWidth="1"/>
    <col min="3" max="3" width="11.6640625" bestFit="1" customWidth="1"/>
    <col min="4" max="4" width="7.6640625" customWidth="1"/>
  </cols>
  <sheetData>
    <row r="1" spans="2:13" ht="21" customHeight="1" x14ac:dyDescent="0.2">
      <c r="B1" s="90" t="s">
        <v>15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3" spans="2:13" ht="14" thickBot="1" x14ac:dyDescent="0.2"/>
    <row r="4" spans="2:13" ht="14" thickBot="1" x14ac:dyDescent="0.2">
      <c r="B4" s="95" t="s">
        <v>10</v>
      </c>
      <c r="C4" s="96"/>
    </row>
    <row r="5" spans="2:13" ht="14" thickTop="1" x14ac:dyDescent="0.15">
      <c r="B5" s="3" t="s">
        <v>0</v>
      </c>
      <c r="C5" s="78">
        <v>230.47</v>
      </c>
    </row>
    <row r="6" spans="2:13" x14ac:dyDescent="0.15">
      <c r="B6" s="3" t="s">
        <v>1</v>
      </c>
      <c r="C6" s="78">
        <v>3</v>
      </c>
    </row>
    <row r="7" spans="2:13" x14ac:dyDescent="0.15">
      <c r="B7" s="3" t="s">
        <v>12</v>
      </c>
      <c r="C7" s="77">
        <v>39.99</v>
      </c>
    </row>
    <row r="8" spans="2:13" x14ac:dyDescent="0.15">
      <c r="B8" s="3" t="s">
        <v>65</v>
      </c>
      <c r="C8" s="11">
        <v>0.04</v>
      </c>
    </row>
    <row r="9" spans="2:13" x14ac:dyDescent="0.15">
      <c r="B9" s="3" t="s">
        <v>26</v>
      </c>
      <c r="C9" s="77">
        <v>3.68</v>
      </c>
    </row>
    <row r="10" spans="2:13" x14ac:dyDescent="0.15">
      <c r="B10" s="3" t="s">
        <v>2</v>
      </c>
      <c r="C10" s="8">
        <v>0.57999999999999996</v>
      </c>
      <c r="F10" s="1"/>
    </row>
    <row r="11" spans="2:13" ht="14" thickBot="1" x14ac:dyDescent="0.2">
      <c r="B11" s="5" t="s">
        <v>27</v>
      </c>
      <c r="C11" s="87">
        <v>25</v>
      </c>
    </row>
    <row r="12" spans="2:13" x14ac:dyDescent="0.15">
      <c r="C12" s="2"/>
    </row>
    <row r="14" spans="2:13" ht="14" thickBot="1" x14ac:dyDescent="0.2"/>
    <row r="15" spans="2:13" ht="14" thickBot="1" x14ac:dyDescent="0.2">
      <c r="B15" s="95" t="s">
        <v>11</v>
      </c>
      <c r="C15" s="96"/>
    </row>
    <row r="16" spans="2:13" ht="14" thickTop="1" x14ac:dyDescent="0.15">
      <c r="B16" s="3"/>
      <c r="C16" s="4"/>
    </row>
    <row r="17" spans="2:3" x14ac:dyDescent="0.15">
      <c r="B17" s="91" t="s">
        <v>3</v>
      </c>
      <c r="C17" s="92"/>
    </row>
    <row r="18" spans="2:3" x14ac:dyDescent="0.15">
      <c r="B18" s="81" t="s">
        <v>25</v>
      </c>
      <c r="C18" s="79">
        <f>C5*C10</f>
        <v>133.67259999999999</v>
      </c>
    </row>
    <row r="19" spans="2:3" ht="14" thickBot="1" x14ac:dyDescent="0.2">
      <c r="B19" s="6"/>
      <c r="C19" s="7"/>
    </row>
    <row r="20" spans="2:3" ht="14" thickTop="1" x14ac:dyDescent="0.15">
      <c r="B20" s="93" t="s">
        <v>4</v>
      </c>
      <c r="C20" s="94"/>
    </row>
    <row r="21" spans="2:3" x14ac:dyDescent="0.15">
      <c r="B21" s="3" t="s">
        <v>5</v>
      </c>
      <c r="C21" s="83">
        <f>C7*C6</f>
        <v>119.97</v>
      </c>
    </row>
    <row r="22" spans="2:3" x14ac:dyDescent="0.15">
      <c r="B22" s="80" t="s">
        <v>65</v>
      </c>
      <c r="C22" s="10">
        <f>SUM(C21)*C8</f>
        <v>4.7988</v>
      </c>
    </row>
    <row r="23" spans="2:3" ht="16" x14ac:dyDescent="0.3">
      <c r="B23" s="3" t="s">
        <v>6</v>
      </c>
      <c r="C23" s="50">
        <f>C5/C11*C9</f>
        <v>33.925184000000002</v>
      </c>
    </row>
    <row r="24" spans="2:3" x14ac:dyDescent="0.15">
      <c r="B24" s="82" t="s">
        <v>68</v>
      </c>
      <c r="C24" s="79">
        <f>SUM(C21+C22+C23)</f>
        <v>158.693984</v>
      </c>
    </row>
    <row r="25" spans="2:3" x14ac:dyDescent="0.15">
      <c r="B25" s="3"/>
      <c r="C25" s="9"/>
    </row>
    <row r="26" spans="2:3" ht="14" thickBot="1" x14ac:dyDescent="0.2">
      <c r="B26" s="43" t="s">
        <v>28</v>
      </c>
      <c r="C26" s="49">
        <f>SUM(C24/C5)</f>
        <v>0.68856677224801488</v>
      </c>
    </row>
    <row r="27" spans="2:3" x14ac:dyDescent="0.15">
      <c r="C27" s="2"/>
    </row>
    <row r="28" spans="2:3" x14ac:dyDescent="0.15">
      <c r="C28" s="2"/>
    </row>
    <row r="29" spans="2:3" ht="14" thickBot="1" x14ac:dyDescent="0.2">
      <c r="C29" s="2"/>
    </row>
    <row r="30" spans="2:3" ht="14" thickBot="1" x14ac:dyDescent="0.2">
      <c r="B30" s="88" t="s">
        <v>32</v>
      </c>
      <c r="C30" s="89"/>
    </row>
    <row r="31" spans="2:3" x14ac:dyDescent="0.15">
      <c r="B31" s="44" t="s">
        <v>13</v>
      </c>
      <c r="C31" s="84">
        <v>39.99</v>
      </c>
    </row>
    <row r="32" spans="2:3" x14ac:dyDescent="0.15">
      <c r="B32" s="45" t="s">
        <v>14</v>
      </c>
      <c r="C32" s="85">
        <v>49</v>
      </c>
    </row>
    <row r="33" spans="2:8" x14ac:dyDescent="0.15">
      <c r="B33" s="45" t="s">
        <v>67</v>
      </c>
      <c r="C33" s="85">
        <v>65.989999999999995</v>
      </c>
    </row>
    <row r="34" spans="2:8" ht="14" thickBot="1" x14ac:dyDescent="0.2">
      <c r="B34" s="46" t="s">
        <v>66</v>
      </c>
      <c r="C34" s="86">
        <v>89.99</v>
      </c>
    </row>
    <row r="35" spans="2:8" ht="14" thickBot="1" x14ac:dyDescent="0.2"/>
    <row r="36" spans="2:8" ht="14" thickBot="1" x14ac:dyDescent="0.2">
      <c r="B36" s="88" t="s">
        <v>57</v>
      </c>
      <c r="C36" s="89"/>
      <c r="E36" s="67" t="s">
        <v>56</v>
      </c>
      <c r="F36" s="73"/>
      <c r="G36" s="74"/>
      <c r="H36" s="68" t="s">
        <v>7</v>
      </c>
    </row>
    <row r="37" spans="2:8" x14ac:dyDescent="0.15">
      <c r="B37" s="44" t="s">
        <v>33</v>
      </c>
      <c r="C37" s="51" t="s">
        <v>59</v>
      </c>
      <c r="E37" s="69" t="s">
        <v>41</v>
      </c>
      <c r="F37" s="71"/>
      <c r="G37" s="72"/>
      <c r="H37" s="52" t="s">
        <v>48</v>
      </c>
    </row>
    <row r="38" spans="2:8" x14ac:dyDescent="0.15">
      <c r="B38" s="45" t="s">
        <v>34</v>
      </c>
      <c r="C38" s="52" t="s">
        <v>60</v>
      </c>
      <c r="E38" s="69" t="s">
        <v>42</v>
      </c>
      <c r="F38" s="71"/>
      <c r="G38" s="72"/>
      <c r="H38" s="52" t="s">
        <v>49</v>
      </c>
    </row>
    <row r="39" spans="2:8" x14ac:dyDescent="0.15">
      <c r="B39" s="58" t="s">
        <v>55</v>
      </c>
      <c r="C39" s="52" t="s">
        <v>58</v>
      </c>
      <c r="E39" s="69" t="s">
        <v>43</v>
      </c>
      <c r="F39" s="71"/>
      <c r="G39" s="72"/>
      <c r="H39" s="52" t="s">
        <v>50</v>
      </c>
    </row>
    <row r="40" spans="2:8" x14ac:dyDescent="0.15">
      <c r="B40" s="58" t="s">
        <v>35</v>
      </c>
      <c r="C40" s="52" t="s">
        <v>61</v>
      </c>
      <c r="E40" s="69" t="s">
        <v>45</v>
      </c>
      <c r="F40" s="71"/>
      <c r="G40" s="72"/>
      <c r="H40" s="52" t="s">
        <v>51</v>
      </c>
    </row>
    <row r="41" spans="2:8" x14ac:dyDescent="0.15">
      <c r="B41" s="58" t="s">
        <v>36</v>
      </c>
      <c r="C41" s="52" t="s">
        <v>62</v>
      </c>
      <c r="E41" s="69" t="s">
        <v>44</v>
      </c>
      <c r="F41" s="71"/>
      <c r="G41" s="72"/>
      <c r="H41" s="52" t="s">
        <v>52</v>
      </c>
    </row>
    <row r="42" spans="2:8" x14ac:dyDescent="0.15">
      <c r="B42" s="58" t="s">
        <v>37</v>
      </c>
      <c r="C42" s="52" t="s">
        <v>63</v>
      </c>
      <c r="E42" s="69" t="s">
        <v>46</v>
      </c>
      <c r="F42" s="71"/>
      <c r="G42" s="72"/>
      <c r="H42" s="52" t="s">
        <v>53</v>
      </c>
    </row>
    <row r="43" spans="2:8" ht="14" thickBot="1" x14ac:dyDescent="0.2">
      <c r="B43" s="58" t="s">
        <v>38</v>
      </c>
      <c r="C43" s="59">
        <v>315120</v>
      </c>
      <c r="E43" s="70" t="s">
        <v>47</v>
      </c>
      <c r="F43" s="75"/>
      <c r="G43" s="76"/>
      <c r="H43" s="53" t="s">
        <v>54</v>
      </c>
    </row>
    <row r="44" spans="2:8" x14ac:dyDescent="0.15">
      <c r="B44" s="58"/>
      <c r="C44" s="60"/>
    </row>
    <row r="45" spans="2:8" x14ac:dyDescent="0.15">
      <c r="B45" s="61" t="s">
        <v>39</v>
      </c>
      <c r="C45" s="62">
        <v>9440</v>
      </c>
    </row>
    <row r="46" spans="2:8" ht="14" thickBot="1" x14ac:dyDescent="0.2">
      <c r="B46" s="63" t="s">
        <v>40</v>
      </c>
      <c r="C46" s="64" t="s">
        <v>64</v>
      </c>
    </row>
    <row r="47" spans="2:8" x14ac:dyDescent="0.15">
      <c r="B47" s="65"/>
      <c r="C47" s="66"/>
    </row>
    <row r="48" spans="2:8" ht="14" thickBot="1" x14ac:dyDescent="0.2">
      <c r="B48" s="54"/>
      <c r="C48" s="55"/>
    </row>
    <row r="49" spans="2:13" ht="14" thickBot="1" x14ac:dyDescent="0.2">
      <c r="B49" s="56" t="s">
        <v>29</v>
      </c>
      <c r="C49" s="57"/>
      <c r="D49" s="47"/>
      <c r="E49" s="47"/>
      <c r="F49" s="47"/>
      <c r="G49" s="47"/>
      <c r="H49" s="47"/>
      <c r="I49" s="47"/>
      <c r="J49" s="47"/>
      <c r="K49" s="47"/>
      <c r="L49" s="47"/>
      <c r="M49" s="48"/>
    </row>
  </sheetData>
  <customSheetViews>
    <customSheetView guid="{7ED5A450-9800-455F-817C-E7DF2F2ED683}" printArea="1">
      <selection activeCell="D13" sqref="D13"/>
      <pageMargins left="0.75" right="0.75" top="1" bottom="1" header="0.5" footer="0.5"/>
      <pageSetup scale="83" orientation="landscape"/>
      <headerFooter alignWithMargins="0"/>
    </customSheetView>
  </customSheetViews>
  <mergeCells count="7">
    <mergeCell ref="B36:C36"/>
    <mergeCell ref="B30:C30"/>
    <mergeCell ref="B1:M1"/>
    <mergeCell ref="B17:C17"/>
    <mergeCell ref="B20:C20"/>
    <mergeCell ref="B4:C4"/>
    <mergeCell ref="B15:C15"/>
  </mergeCells>
  <phoneticPr fontId="0" type="noConversion"/>
  <pageMargins left="0.75" right="0.75" top="1" bottom="1" header="0.5" footer="0.5"/>
  <pageSetup scale="83" orientation="landscape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zoomScale="120" zoomScaleNormal="100" workbookViewId="0">
      <selection activeCell="J15" sqref="J15"/>
    </sheetView>
  </sheetViews>
  <sheetFormatPr baseColWidth="10" defaultColWidth="8.83203125" defaultRowHeight="13" x14ac:dyDescent="0.15"/>
  <sheetData>
    <row r="1" spans="1:13" x14ac:dyDescent="0.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x14ac:dyDescent="0.15">
      <c r="A2" s="3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7"/>
    </row>
    <row r="3" spans="1:13" x14ac:dyDescent="0.15">
      <c r="A3" s="3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7"/>
    </row>
    <row r="4" spans="1:13" x14ac:dyDescent="0.15">
      <c r="A4" s="3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37"/>
    </row>
    <row r="5" spans="1:13" ht="14" thickBot="1" x14ac:dyDescent="0.2">
      <c r="A5" s="3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37"/>
    </row>
    <row r="6" spans="1:13" ht="20" x14ac:dyDescent="0.15">
      <c r="A6" s="13" t="s">
        <v>16</v>
      </c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  <c r="M6" s="16"/>
    </row>
    <row r="7" spans="1:13" ht="20" x14ac:dyDescent="0.2">
      <c r="A7" s="17"/>
      <c r="B7" s="18"/>
      <c r="C7" s="18"/>
      <c r="D7" s="18"/>
      <c r="E7" s="18"/>
      <c r="F7" s="18"/>
      <c r="G7" s="18"/>
      <c r="H7" s="18"/>
      <c r="I7" s="19"/>
      <c r="J7" s="19"/>
      <c r="K7" s="19"/>
      <c r="L7" s="19"/>
      <c r="M7" s="20"/>
    </row>
    <row r="8" spans="1:13" ht="20" x14ac:dyDescent="0.2">
      <c r="A8" s="21" t="s">
        <v>30</v>
      </c>
      <c r="B8" s="22"/>
      <c r="C8" s="22"/>
      <c r="D8" s="22"/>
      <c r="E8" s="22"/>
      <c r="F8" s="22"/>
      <c r="G8" s="22"/>
      <c r="H8" s="22"/>
      <c r="I8" s="23"/>
      <c r="J8" s="23"/>
      <c r="K8" s="23"/>
      <c r="L8" s="23"/>
      <c r="M8" s="24"/>
    </row>
    <row r="9" spans="1:13" ht="20" x14ac:dyDescent="0.2">
      <c r="A9" s="21" t="s">
        <v>17</v>
      </c>
      <c r="B9" s="22"/>
      <c r="C9" s="22"/>
      <c r="D9" s="22"/>
      <c r="E9" s="22"/>
      <c r="F9" s="22"/>
      <c r="G9" s="22"/>
      <c r="H9" s="22"/>
      <c r="I9" s="23"/>
      <c r="J9" s="23"/>
      <c r="K9" s="23"/>
      <c r="L9" s="23"/>
      <c r="M9" s="24"/>
    </row>
    <row r="10" spans="1:13" ht="20" x14ac:dyDescent="0.2">
      <c r="A10" s="21" t="s">
        <v>18</v>
      </c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23"/>
      <c r="M10" s="24"/>
    </row>
    <row r="11" spans="1:13" ht="20" x14ac:dyDescent="0.2">
      <c r="A11" s="21" t="s">
        <v>19</v>
      </c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4"/>
    </row>
    <row r="12" spans="1:13" ht="20" x14ac:dyDescent="0.2">
      <c r="A12" s="21" t="s">
        <v>24</v>
      </c>
      <c r="B12" s="22"/>
      <c r="C12" s="22"/>
      <c r="D12" s="22"/>
      <c r="E12" s="22"/>
      <c r="F12" s="22"/>
      <c r="G12" s="22"/>
      <c r="H12" s="22"/>
      <c r="I12" s="23"/>
      <c r="J12" s="23"/>
      <c r="K12" s="23"/>
      <c r="L12" s="23"/>
      <c r="M12" s="24"/>
    </row>
    <row r="13" spans="1:13" ht="20" x14ac:dyDescent="0.2">
      <c r="A13" s="21"/>
      <c r="B13" s="22"/>
      <c r="C13" s="22"/>
      <c r="D13" s="22"/>
      <c r="E13" s="22"/>
      <c r="F13" s="22"/>
      <c r="G13" s="22"/>
      <c r="H13" s="22"/>
      <c r="I13" s="23"/>
      <c r="J13" s="23"/>
      <c r="K13" s="23"/>
      <c r="L13" s="23"/>
      <c r="M13" s="24"/>
    </row>
    <row r="14" spans="1:13" ht="20" x14ac:dyDescent="0.2">
      <c r="A14" s="21"/>
      <c r="B14" s="22"/>
      <c r="C14" s="22"/>
      <c r="D14" s="22"/>
      <c r="E14" s="22"/>
      <c r="F14" s="22"/>
      <c r="G14" s="22"/>
      <c r="H14" s="22"/>
      <c r="I14" s="23"/>
      <c r="J14" s="23"/>
      <c r="K14" s="23"/>
      <c r="L14" s="23"/>
      <c r="M14" s="24"/>
    </row>
    <row r="15" spans="1:13" ht="20" x14ac:dyDescent="0.2">
      <c r="A15" s="21" t="s">
        <v>20</v>
      </c>
      <c r="B15" s="22"/>
      <c r="C15" s="22"/>
      <c r="D15" s="22"/>
      <c r="E15" s="22"/>
      <c r="F15" s="22"/>
      <c r="G15" s="22"/>
      <c r="H15" s="22"/>
      <c r="I15" s="23"/>
      <c r="J15" s="23"/>
      <c r="K15" s="23"/>
      <c r="L15" s="23"/>
      <c r="M15" s="24"/>
    </row>
    <row r="16" spans="1:13" ht="20" x14ac:dyDescent="0.2">
      <c r="A16" s="21" t="s">
        <v>31</v>
      </c>
      <c r="B16" s="22"/>
      <c r="C16" s="22"/>
      <c r="D16" s="22"/>
      <c r="E16" s="22"/>
      <c r="F16" s="22"/>
      <c r="G16" s="22"/>
      <c r="H16" s="22"/>
      <c r="I16" s="23"/>
      <c r="J16" s="23"/>
      <c r="K16" s="23"/>
      <c r="L16" s="23"/>
      <c r="M16" s="24"/>
    </row>
    <row r="17" spans="1:13" ht="20" x14ac:dyDescent="0.2">
      <c r="A17" s="21" t="s">
        <v>21</v>
      </c>
      <c r="B17" s="22"/>
      <c r="C17" s="22"/>
      <c r="D17" s="22"/>
      <c r="E17" s="22"/>
      <c r="F17" s="22"/>
      <c r="G17" s="22"/>
      <c r="H17" s="22"/>
      <c r="I17" s="23"/>
      <c r="J17" s="23"/>
      <c r="K17" s="23"/>
      <c r="L17" s="23"/>
      <c r="M17" s="24"/>
    </row>
    <row r="18" spans="1:13" ht="20" x14ac:dyDescent="0.2">
      <c r="A18" s="21" t="s">
        <v>22</v>
      </c>
      <c r="B18" s="22"/>
      <c r="C18" s="22"/>
      <c r="D18" s="22"/>
      <c r="E18" s="22"/>
      <c r="F18" s="22"/>
      <c r="G18" s="22"/>
      <c r="H18" s="22"/>
      <c r="I18" s="23"/>
      <c r="J18" s="23"/>
      <c r="K18" s="23"/>
      <c r="L18" s="23"/>
      <c r="M18" s="24"/>
    </row>
    <row r="19" spans="1:13" ht="20" x14ac:dyDescent="0.2">
      <c r="A19" s="21"/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4"/>
    </row>
    <row r="20" spans="1:13" ht="20" x14ac:dyDescent="0.2">
      <c r="A20" s="25"/>
      <c r="B20" s="26"/>
      <c r="C20" s="26"/>
      <c r="D20" s="26"/>
      <c r="E20" s="26"/>
      <c r="F20" s="26"/>
      <c r="G20" s="26"/>
      <c r="H20" s="26"/>
      <c r="I20" s="27"/>
      <c r="J20" s="27"/>
      <c r="K20" s="27"/>
      <c r="L20" s="27"/>
      <c r="M20" s="28"/>
    </row>
    <row r="21" spans="1:13" ht="14" thickBot="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1:13" ht="18.75" customHeight="1" x14ac:dyDescent="0.15">
      <c r="A22" s="3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9"/>
    </row>
    <row r="23" spans="1:13" ht="26.25" customHeight="1" x14ac:dyDescent="0.15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9"/>
    </row>
    <row r="24" spans="1:13" x14ac:dyDescent="0.15">
      <c r="A24" s="3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9"/>
    </row>
    <row r="25" spans="1:13" x14ac:dyDescent="0.15">
      <c r="A25" s="3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9"/>
    </row>
    <row r="26" spans="1:13" ht="14" thickBot="1" x14ac:dyDescent="0.2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</sheetData>
  <customSheetViews>
    <customSheetView guid="{7ED5A450-9800-455F-817C-E7DF2F2ED683}" scale="120" topLeftCell="A2">
      <selection activeCell="J15" sqref="J15"/>
      <pageMargins left="0.75" right="0.75" top="1" bottom="1" header="0.5" footer="0.5"/>
      <pageSetup orientation="landscape"/>
      <headerFooter alignWithMargins="0"/>
    </customSheetView>
  </customSheetViews>
  <phoneticPr fontId="13" type="noConversion"/>
  <pageMargins left="0.75" right="0.75" top="1" bottom="1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F155"/>
  <sheetViews>
    <sheetView workbookViewId="0">
      <selection activeCell="D6" sqref="D6"/>
    </sheetView>
  </sheetViews>
  <sheetFormatPr baseColWidth="10" defaultColWidth="8.83203125" defaultRowHeight="13" x14ac:dyDescent="0.15"/>
  <cols>
    <col min="5" max="5" width="14.33203125" bestFit="1" customWidth="1"/>
  </cols>
  <sheetData>
    <row r="4" spans="3:6" x14ac:dyDescent="0.15">
      <c r="C4" t="s">
        <v>7</v>
      </c>
      <c r="D4" t="s">
        <v>8</v>
      </c>
      <c r="E4" t="s">
        <v>23</v>
      </c>
      <c r="F4" t="s">
        <v>9</v>
      </c>
    </row>
    <row r="5" spans="3:6" x14ac:dyDescent="0.15">
      <c r="C5">
        <v>0</v>
      </c>
      <c r="D5" s="1">
        <f>C5*'MileageCalc - Unlimited Mileage'!$C$10</f>
        <v>0</v>
      </c>
      <c r="E5" s="1"/>
      <c r="F5" s="1">
        <f>'MileageCalc - Unlimited Mileage'!$C$7*'MileageCalc - Unlimited Mileage'!$C$6+(C5/'MileageCalc - Unlimited Mileage'!$C$11*'MileageCalc - Unlimited Mileage'!$C$9)</f>
        <v>119.97</v>
      </c>
    </row>
    <row r="6" spans="3:6" x14ac:dyDescent="0.15">
      <c r="C6">
        <v>5</v>
      </c>
      <c r="D6" s="1">
        <f>C6*'MileageCalc - Unlimited Mileage'!$C$10</f>
        <v>2.9</v>
      </c>
      <c r="E6" s="1"/>
      <c r="F6" s="1">
        <f>'MileageCalc - Unlimited Mileage'!$C$7*'MileageCalc - Unlimited Mileage'!$C$6+(C6/'MileageCalc - Unlimited Mileage'!$C$11*'MileageCalc - Unlimited Mileage'!$C$9)</f>
        <v>120.706</v>
      </c>
    </row>
    <row r="7" spans="3:6" x14ac:dyDescent="0.15">
      <c r="C7">
        <v>10</v>
      </c>
      <c r="D7" s="1">
        <f>C7*'MileageCalc - Unlimited Mileage'!$C$10</f>
        <v>5.8</v>
      </c>
      <c r="E7" s="1"/>
      <c r="F7" s="1">
        <f>'MileageCalc - Unlimited Mileage'!$C$7*'MileageCalc - Unlimited Mileage'!$C$6+(C7/'MileageCalc - Unlimited Mileage'!$C$11*'MileageCalc - Unlimited Mileage'!$C$9)</f>
        <v>121.44199999999999</v>
      </c>
    </row>
    <row r="8" spans="3:6" x14ac:dyDescent="0.15">
      <c r="C8">
        <v>15</v>
      </c>
      <c r="D8" s="1">
        <f>C8*'MileageCalc - Unlimited Mileage'!$C$10</f>
        <v>8.6999999999999993</v>
      </c>
      <c r="E8" s="1"/>
      <c r="F8" s="1">
        <f>'MileageCalc - Unlimited Mileage'!$C$7*'MileageCalc - Unlimited Mileage'!$C$6+(C8/'MileageCalc - Unlimited Mileage'!$C$11*'MileageCalc - Unlimited Mileage'!$C$9)</f>
        <v>122.178</v>
      </c>
    </row>
    <row r="9" spans="3:6" x14ac:dyDescent="0.15">
      <c r="C9">
        <v>20</v>
      </c>
      <c r="D9" s="1">
        <f>C9*'MileageCalc - Unlimited Mileage'!$C$10</f>
        <v>11.6</v>
      </c>
      <c r="E9" s="1"/>
      <c r="F9" s="1">
        <f>'MileageCalc - Unlimited Mileage'!$C$7*'MileageCalc - Unlimited Mileage'!$C$6+(C9/'MileageCalc - Unlimited Mileage'!$C$11*'MileageCalc - Unlimited Mileage'!$C$9)</f>
        <v>122.914</v>
      </c>
    </row>
    <row r="10" spans="3:6" x14ac:dyDescent="0.15">
      <c r="C10">
        <v>25</v>
      </c>
      <c r="D10" s="1">
        <f>C10*'MileageCalc - Unlimited Mileage'!$C$10</f>
        <v>14.499999999999998</v>
      </c>
      <c r="E10" s="1"/>
      <c r="F10" s="1">
        <f>'MileageCalc - Unlimited Mileage'!$C$7*'MileageCalc - Unlimited Mileage'!$C$6+(C10/'MileageCalc - Unlimited Mileage'!$C$11*'MileageCalc - Unlimited Mileage'!$C$9)</f>
        <v>123.65</v>
      </c>
    </row>
    <row r="11" spans="3:6" x14ac:dyDescent="0.15">
      <c r="C11">
        <v>30</v>
      </c>
      <c r="D11" s="1">
        <f>C11*'MileageCalc - Unlimited Mileage'!$C$10</f>
        <v>17.399999999999999</v>
      </c>
      <c r="E11" s="1"/>
      <c r="F11" s="1">
        <f>'MileageCalc - Unlimited Mileage'!$C$7*'MileageCalc - Unlimited Mileage'!$C$6+(C11/'MileageCalc - Unlimited Mileage'!$C$11*'MileageCalc - Unlimited Mileage'!$C$9)</f>
        <v>124.386</v>
      </c>
    </row>
    <row r="12" spans="3:6" x14ac:dyDescent="0.15">
      <c r="C12">
        <v>35</v>
      </c>
      <c r="D12" s="1">
        <f>C12*'MileageCalc - Unlimited Mileage'!$C$10</f>
        <v>20.299999999999997</v>
      </c>
      <c r="E12" s="1"/>
      <c r="F12" s="1">
        <f>'MileageCalc - Unlimited Mileage'!$C$7*'MileageCalc - Unlimited Mileage'!$C$6+(C12/'MileageCalc - Unlimited Mileage'!$C$11*'MileageCalc - Unlimited Mileage'!$C$9)</f>
        <v>125.122</v>
      </c>
    </row>
    <row r="13" spans="3:6" x14ac:dyDescent="0.15">
      <c r="C13">
        <v>40</v>
      </c>
      <c r="D13" s="1">
        <f>C13*'MileageCalc - Unlimited Mileage'!$C$10</f>
        <v>23.2</v>
      </c>
      <c r="E13" s="1"/>
      <c r="F13" s="1">
        <f>'MileageCalc - Unlimited Mileage'!$C$7*'MileageCalc - Unlimited Mileage'!$C$6+(C13/'MileageCalc - Unlimited Mileage'!$C$11*'MileageCalc - Unlimited Mileage'!$C$9)</f>
        <v>125.858</v>
      </c>
    </row>
    <row r="14" spans="3:6" x14ac:dyDescent="0.15">
      <c r="C14">
        <v>45</v>
      </c>
      <c r="D14" s="1">
        <f>C14*'MileageCalc - Unlimited Mileage'!$C$10</f>
        <v>26.099999999999998</v>
      </c>
      <c r="E14" s="1"/>
      <c r="F14" s="1">
        <f>'MileageCalc - Unlimited Mileage'!$C$7*'MileageCalc - Unlimited Mileage'!$C$6+(C14/'MileageCalc - Unlimited Mileage'!$C$11*'MileageCalc - Unlimited Mileage'!$C$9)</f>
        <v>126.59399999999999</v>
      </c>
    </row>
    <row r="15" spans="3:6" x14ac:dyDescent="0.15">
      <c r="C15">
        <v>50</v>
      </c>
      <c r="D15" s="1">
        <f>C15*'MileageCalc - Unlimited Mileage'!$C$10</f>
        <v>28.999999999999996</v>
      </c>
      <c r="E15" s="1"/>
      <c r="F15" s="1">
        <f>'MileageCalc - Unlimited Mileage'!$C$7*'MileageCalc - Unlimited Mileage'!$C$6+(C15/'MileageCalc - Unlimited Mileage'!$C$11*'MileageCalc - Unlimited Mileage'!$C$9)</f>
        <v>127.33</v>
      </c>
    </row>
    <row r="16" spans="3:6" x14ac:dyDescent="0.15">
      <c r="C16">
        <v>55</v>
      </c>
      <c r="D16" s="1">
        <f>C16*'MileageCalc - Unlimited Mileage'!$C$10</f>
        <v>31.9</v>
      </c>
      <c r="E16" s="1"/>
      <c r="F16" s="1">
        <f>'MileageCalc - Unlimited Mileage'!$C$7*'MileageCalc - Unlimited Mileage'!$C$6+(C16/'MileageCalc - Unlimited Mileage'!$C$11*'MileageCalc - Unlimited Mileage'!$C$9)</f>
        <v>128.066</v>
      </c>
    </row>
    <row r="17" spans="3:6" x14ac:dyDescent="0.15">
      <c r="C17">
        <v>60</v>
      </c>
      <c r="D17" s="1">
        <f>C17*'MileageCalc - Unlimited Mileage'!$C$10</f>
        <v>34.799999999999997</v>
      </c>
      <c r="E17" s="1"/>
      <c r="F17" s="1">
        <f>'MileageCalc - Unlimited Mileage'!$C$7*'MileageCalc - Unlimited Mileage'!$C$6+(C17/'MileageCalc - Unlimited Mileage'!$C$11*'MileageCalc - Unlimited Mileage'!$C$9)</f>
        <v>128.80199999999999</v>
      </c>
    </row>
    <row r="18" spans="3:6" x14ac:dyDescent="0.15">
      <c r="C18">
        <v>65</v>
      </c>
      <c r="D18" s="1">
        <f>C18*'MileageCalc - Unlimited Mileage'!$C$10</f>
        <v>37.699999999999996</v>
      </c>
      <c r="E18" s="1"/>
      <c r="F18" s="1">
        <f>'MileageCalc - Unlimited Mileage'!$C$7*'MileageCalc - Unlimited Mileage'!$C$6+(C18/'MileageCalc - Unlimited Mileage'!$C$11*'MileageCalc - Unlimited Mileage'!$C$9)</f>
        <v>129.53800000000001</v>
      </c>
    </row>
    <row r="19" spans="3:6" x14ac:dyDescent="0.15">
      <c r="C19">
        <v>70</v>
      </c>
      <c r="D19" s="1">
        <f>C19*'MileageCalc - Unlimited Mileage'!$C$10</f>
        <v>40.599999999999994</v>
      </c>
      <c r="E19" s="1"/>
      <c r="F19" s="1">
        <f>'MileageCalc - Unlimited Mileage'!$C$7*'MileageCalc - Unlimited Mileage'!$C$6+(C19/'MileageCalc - Unlimited Mileage'!$C$11*'MileageCalc - Unlimited Mileage'!$C$9)</f>
        <v>130.274</v>
      </c>
    </row>
    <row r="20" spans="3:6" x14ac:dyDescent="0.15">
      <c r="C20">
        <v>75</v>
      </c>
      <c r="D20" s="1">
        <f>C20*'MileageCalc - Unlimited Mileage'!$C$10</f>
        <v>43.5</v>
      </c>
      <c r="E20" s="1"/>
      <c r="F20" s="1">
        <f>'MileageCalc - Unlimited Mileage'!$C$7*'MileageCalc - Unlimited Mileage'!$C$6+(C20/'MileageCalc - Unlimited Mileage'!$C$11*'MileageCalc - Unlimited Mileage'!$C$9)</f>
        <v>131.01</v>
      </c>
    </row>
    <row r="21" spans="3:6" x14ac:dyDescent="0.15">
      <c r="C21">
        <v>80</v>
      </c>
      <c r="D21" s="1">
        <f>C21*'MileageCalc - Unlimited Mileage'!$C$10</f>
        <v>46.4</v>
      </c>
      <c r="E21" s="1"/>
      <c r="F21" s="1">
        <f>'MileageCalc - Unlimited Mileage'!$C$7*'MileageCalc - Unlimited Mileage'!$C$6+(C21/'MileageCalc - Unlimited Mileage'!$C$11*'MileageCalc - Unlimited Mileage'!$C$9)</f>
        <v>131.74600000000001</v>
      </c>
    </row>
    <row r="22" spans="3:6" x14ac:dyDescent="0.15">
      <c r="C22">
        <v>85</v>
      </c>
      <c r="D22" s="1">
        <f>C22*'MileageCalc - Unlimited Mileage'!$C$10</f>
        <v>49.3</v>
      </c>
      <c r="E22" s="1"/>
      <c r="F22" s="1">
        <f>'MileageCalc - Unlimited Mileage'!$C$7*'MileageCalc - Unlimited Mileage'!$C$6+(C22/'MileageCalc - Unlimited Mileage'!$C$11*'MileageCalc - Unlimited Mileage'!$C$9)</f>
        <v>132.482</v>
      </c>
    </row>
    <row r="23" spans="3:6" x14ac:dyDescent="0.15">
      <c r="C23">
        <v>90</v>
      </c>
      <c r="D23" s="1">
        <f>C23*'MileageCalc - Unlimited Mileage'!$C$10</f>
        <v>52.199999999999996</v>
      </c>
      <c r="E23" s="1"/>
      <c r="F23" s="1">
        <f>'MileageCalc - Unlimited Mileage'!$C$7*'MileageCalc - Unlimited Mileage'!$C$6+(C23/'MileageCalc - Unlimited Mileage'!$C$11*'MileageCalc - Unlimited Mileage'!$C$9)</f>
        <v>133.21799999999999</v>
      </c>
    </row>
    <row r="24" spans="3:6" x14ac:dyDescent="0.15">
      <c r="C24">
        <v>95</v>
      </c>
      <c r="D24" s="1">
        <f>C24*'MileageCalc - Unlimited Mileage'!$C$10</f>
        <v>55.099999999999994</v>
      </c>
      <c r="E24" s="1"/>
      <c r="F24" s="1">
        <f>'MileageCalc - Unlimited Mileage'!$C$7*'MileageCalc - Unlimited Mileage'!$C$6+(C24/'MileageCalc - Unlimited Mileage'!$C$11*'MileageCalc - Unlimited Mileage'!$C$9)</f>
        <v>133.95400000000001</v>
      </c>
    </row>
    <row r="25" spans="3:6" x14ac:dyDescent="0.15">
      <c r="C25">
        <v>100</v>
      </c>
      <c r="D25" s="1">
        <f>C25*'MileageCalc - Unlimited Mileage'!$C$10</f>
        <v>57.999999999999993</v>
      </c>
      <c r="E25" s="1"/>
      <c r="F25" s="1">
        <f>'MileageCalc - Unlimited Mileage'!$C$7*'MileageCalc - Unlimited Mileage'!$C$6+(C25/'MileageCalc - Unlimited Mileage'!$C$11*'MileageCalc - Unlimited Mileage'!$C$9)</f>
        <v>134.69</v>
      </c>
    </row>
    <row r="26" spans="3:6" x14ac:dyDescent="0.15">
      <c r="C26">
        <v>105</v>
      </c>
      <c r="D26" s="1">
        <f>C26*'MileageCalc - Unlimited Mileage'!$C$10</f>
        <v>60.9</v>
      </c>
      <c r="E26" s="1"/>
      <c r="F26" s="1">
        <f>'MileageCalc - Unlimited Mileage'!$C$7*'MileageCalc - Unlimited Mileage'!$C$6+(C26/'MileageCalc - Unlimited Mileage'!$C$11*'MileageCalc - Unlimited Mileage'!$C$9)</f>
        <v>135.42599999999999</v>
      </c>
    </row>
    <row r="27" spans="3:6" x14ac:dyDescent="0.15">
      <c r="C27">
        <v>110</v>
      </c>
      <c r="D27" s="1">
        <f>C27*'MileageCalc - Unlimited Mileage'!$C$10</f>
        <v>63.8</v>
      </c>
      <c r="E27" s="1"/>
      <c r="F27" s="1">
        <f>'MileageCalc - Unlimited Mileage'!$C$7*'MileageCalc - Unlimited Mileage'!$C$6+(C27/'MileageCalc - Unlimited Mileage'!$C$11*'MileageCalc - Unlimited Mileage'!$C$9)</f>
        <v>136.16200000000001</v>
      </c>
    </row>
    <row r="28" spans="3:6" x14ac:dyDescent="0.15">
      <c r="C28">
        <v>115</v>
      </c>
      <c r="D28" s="1">
        <f>C28*'MileageCalc - Unlimited Mileage'!$C$10</f>
        <v>66.699999999999989</v>
      </c>
      <c r="E28" s="1"/>
      <c r="F28" s="1">
        <f>'MileageCalc - Unlimited Mileage'!$C$7*'MileageCalc - Unlimited Mileage'!$C$6+(C28/'MileageCalc - Unlimited Mileage'!$C$11*'MileageCalc - Unlimited Mileage'!$C$9)</f>
        <v>136.898</v>
      </c>
    </row>
    <row r="29" spans="3:6" x14ac:dyDescent="0.15">
      <c r="C29">
        <v>120</v>
      </c>
      <c r="D29" s="1">
        <f>C29*'MileageCalc - Unlimited Mileage'!$C$10</f>
        <v>69.599999999999994</v>
      </c>
      <c r="E29" s="1"/>
      <c r="F29" s="1">
        <f>'MileageCalc - Unlimited Mileage'!$C$7*'MileageCalc - Unlimited Mileage'!$C$6+(C29/'MileageCalc - Unlimited Mileage'!$C$11*'MileageCalc - Unlimited Mileage'!$C$9)</f>
        <v>137.63400000000001</v>
      </c>
    </row>
    <row r="30" spans="3:6" x14ac:dyDescent="0.15">
      <c r="C30">
        <v>125</v>
      </c>
      <c r="D30" s="1">
        <f>C30*'MileageCalc - Unlimited Mileage'!$C$10</f>
        <v>72.5</v>
      </c>
      <c r="E30" s="1"/>
      <c r="F30" s="1">
        <f>'MileageCalc - Unlimited Mileage'!$C$7*'MileageCalc - Unlimited Mileage'!$C$6+(C30/'MileageCalc - Unlimited Mileage'!$C$11*'MileageCalc - Unlimited Mileage'!$C$9)</f>
        <v>138.37</v>
      </c>
    </row>
    <row r="31" spans="3:6" x14ac:dyDescent="0.15">
      <c r="C31">
        <v>130</v>
      </c>
      <c r="D31" s="1">
        <f>C31*'MileageCalc - Unlimited Mileage'!$C$10</f>
        <v>75.399999999999991</v>
      </c>
      <c r="E31" s="1"/>
      <c r="F31" s="1">
        <f>'MileageCalc - Unlimited Mileage'!$C$7*'MileageCalc - Unlimited Mileage'!$C$6+(C31/'MileageCalc - Unlimited Mileage'!$C$11*'MileageCalc - Unlimited Mileage'!$C$9)</f>
        <v>139.10599999999999</v>
      </c>
    </row>
    <row r="32" spans="3:6" x14ac:dyDescent="0.15">
      <c r="C32">
        <v>135</v>
      </c>
      <c r="D32" s="1">
        <f>C32*'MileageCalc - Unlimited Mileage'!$C$10</f>
        <v>78.3</v>
      </c>
      <c r="E32" s="1"/>
      <c r="F32" s="1">
        <f>'MileageCalc - Unlimited Mileage'!$C$7*'MileageCalc - Unlimited Mileage'!$C$6+(C32/'MileageCalc - Unlimited Mileage'!$C$11*'MileageCalc - Unlimited Mileage'!$C$9)</f>
        <v>139.84200000000001</v>
      </c>
    </row>
    <row r="33" spans="3:6" x14ac:dyDescent="0.15">
      <c r="C33">
        <v>140</v>
      </c>
      <c r="D33" s="1">
        <f>C33*'MileageCalc - Unlimited Mileage'!$C$10</f>
        <v>81.199999999999989</v>
      </c>
      <c r="E33" s="1"/>
      <c r="F33" s="1">
        <f>'MileageCalc - Unlimited Mileage'!$C$7*'MileageCalc - Unlimited Mileage'!$C$6+(C33/'MileageCalc - Unlimited Mileage'!$C$11*'MileageCalc - Unlimited Mileage'!$C$9)</f>
        <v>140.578</v>
      </c>
    </row>
    <row r="34" spans="3:6" x14ac:dyDescent="0.15">
      <c r="C34">
        <v>145</v>
      </c>
      <c r="D34" s="1">
        <f>C34*'MileageCalc - Unlimited Mileage'!$C$10</f>
        <v>84.1</v>
      </c>
      <c r="E34" s="1"/>
      <c r="F34" s="1">
        <f>'MileageCalc - Unlimited Mileage'!$C$7*'MileageCalc - Unlimited Mileage'!$C$6+(C34/'MileageCalc - Unlimited Mileage'!$C$11*'MileageCalc - Unlimited Mileage'!$C$9)</f>
        <v>141.31399999999999</v>
      </c>
    </row>
    <row r="35" spans="3:6" x14ac:dyDescent="0.15">
      <c r="C35">
        <v>150</v>
      </c>
      <c r="D35" s="1">
        <f>C35*'MileageCalc - Unlimited Mileage'!$C$10</f>
        <v>87</v>
      </c>
      <c r="E35" s="1"/>
      <c r="F35" s="1">
        <f>'MileageCalc - Unlimited Mileage'!$C$7*'MileageCalc - Unlimited Mileage'!$C$6+(C35/'MileageCalc - Unlimited Mileage'!$C$11*'MileageCalc - Unlimited Mileage'!$C$9)</f>
        <v>142.05000000000001</v>
      </c>
    </row>
    <row r="36" spans="3:6" x14ac:dyDescent="0.15">
      <c r="C36">
        <v>155</v>
      </c>
      <c r="D36" s="1">
        <f>C36*'MileageCalc - Unlimited Mileage'!$C$10</f>
        <v>89.899999999999991</v>
      </c>
      <c r="E36" s="1"/>
      <c r="F36" s="1">
        <f>'MileageCalc - Unlimited Mileage'!$C$7*'MileageCalc - Unlimited Mileage'!$C$6+(C36/'MileageCalc - Unlimited Mileage'!$C$11*'MileageCalc - Unlimited Mileage'!$C$9)</f>
        <v>142.786</v>
      </c>
    </row>
    <row r="37" spans="3:6" x14ac:dyDescent="0.15">
      <c r="C37">
        <v>160</v>
      </c>
      <c r="D37" s="1">
        <f>C37*'MileageCalc - Unlimited Mileage'!$C$10</f>
        <v>92.8</v>
      </c>
      <c r="E37" s="1"/>
      <c r="F37" s="1">
        <f>'MileageCalc - Unlimited Mileage'!$C$7*'MileageCalc - Unlimited Mileage'!$C$6+(C37/'MileageCalc - Unlimited Mileage'!$C$11*'MileageCalc - Unlimited Mileage'!$C$9)</f>
        <v>143.52199999999999</v>
      </c>
    </row>
    <row r="38" spans="3:6" x14ac:dyDescent="0.15">
      <c r="C38">
        <v>165</v>
      </c>
      <c r="D38" s="1">
        <f>C38*'MileageCalc - Unlimited Mileage'!$C$10</f>
        <v>95.699999999999989</v>
      </c>
      <c r="E38" s="1"/>
      <c r="F38" s="1">
        <f>'MileageCalc - Unlimited Mileage'!$C$7*'MileageCalc - Unlimited Mileage'!$C$6+(C38/'MileageCalc - Unlimited Mileage'!$C$11*'MileageCalc - Unlimited Mileage'!$C$9)</f>
        <v>144.25800000000001</v>
      </c>
    </row>
    <row r="39" spans="3:6" x14ac:dyDescent="0.15">
      <c r="C39">
        <v>170</v>
      </c>
      <c r="D39" s="1">
        <f>C39*'MileageCalc - Unlimited Mileage'!$C$10</f>
        <v>98.6</v>
      </c>
      <c r="E39" s="1"/>
      <c r="F39" s="1">
        <f>'MileageCalc - Unlimited Mileage'!$C$7*'MileageCalc - Unlimited Mileage'!$C$6+(C39/'MileageCalc - Unlimited Mileage'!$C$11*'MileageCalc - Unlimited Mileage'!$C$9)</f>
        <v>144.994</v>
      </c>
    </row>
    <row r="40" spans="3:6" x14ac:dyDescent="0.15">
      <c r="C40">
        <v>175</v>
      </c>
      <c r="D40" s="1">
        <f>C40*'MileageCalc - Unlimited Mileage'!$C$10</f>
        <v>101.5</v>
      </c>
      <c r="E40" s="1"/>
      <c r="F40" s="1">
        <f>'MileageCalc - Unlimited Mileage'!$C$7*'MileageCalc - Unlimited Mileage'!$C$6+(C40/'MileageCalc - Unlimited Mileage'!$C$11*'MileageCalc - Unlimited Mileage'!$C$9)</f>
        <v>145.72999999999999</v>
      </c>
    </row>
    <row r="41" spans="3:6" x14ac:dyDescent="0.15">
      <c r="C41">
        <v>180</v>
      </c>
      <c r="D41" s="1">
        <f>C41*'MileageCalc - Unlimited Mileage'!$C$10</f>
        <v>104.39999999999999</v>
      </c>
      <c r="E41" s="1"/>
      <c r="F41" s="1">
        <f>'MileageCalc - Unlimited Mileage'!$C$7*'MileageCalc - Unlimited Mileage'!$C$6+(C41/'MileageCalc - Unlimited Mileage'!$C$11*'MileageCalc - Unlimited Mileage'!$C$9)</f>
        <v>146.46600000000001</v>
      </c>
    </row>
    <row r="42" spans="3:6" x14ac:dyDescent="0.15">
      <c r="C42">
        <v>185</v>
      </c>
      <c r="D42" s="1">
        <f>C42*'MileageCalc - Unlimited Mileage'!$C$10</f>
        <v>107.3</v>
      </c>
      <c r="E42" s="1"/>
      <c r="F42" s="1">
        <f>'MileageCalc - Unlimited Mileage'!$C$7*'MileageCalc - Unlimited Mileage'!$C$6+(C42/'MileageCalc - Unlimited Mileage'!$C$11*'MileageCalc - Unlimited Mileage'!$C$9)</f>
        <v>147.202</v>
      </c>
    </row>
    <row r="43" spans="3:6" x14ac:dyDescent="0.15">
      <c r="C43">
        <v>190</v>
      </c>
      <c r="D43" s="1">
        <f>C43*'MileageCalc - Unlimited Mileage'!$C$10</f>
        <v>110.19999999999999</v>
      </c>
      <c r="E43" s="1"/>
      <c r="F43" s="1">
        <f>'MileageCalc - Unlimited Mileage'!$C$7*'MileageCalc - Unlimited Mileage'!$C$6+(C43/'MileageCalc - Unlimited Mileage'!$C$11*'MileageCalc - Unlimited Mileage'!$C$9)</f>
        <v>147.93799999999999</v>
      </c>
    </row>
    <row r="44" spans="3:6" x14ac:dyDescent="0.15">
      <c r="C44">
        <v>195</v>
      </c>
      <c r="D44" s="1">
        <f>C44*'MileageCalc - Unlimited Mileage'!$C$10</f>
        <v>113.1</v>
      </c>
      <c r="E44" s="1"/>
      <c r="F44" s="1">
        <f>'MileageCalc - Unlimited Mileage'!$C$7*'MileageCalc - Unlimited Mileage'!$C$6+(C44/'MileageCalc - Unlimited Mileage'!$C$11*'MileageCalc - Unlimited Mileage'!$C$9)</f>
        <v>148.67400000000001</v>
      </c>
    </row>
    <row r="45" spans="3:6" x14ac:dyDescent="0.15">
      <c r="C45">
        <v>200</v>
      </c>
      <c r="D45" s="1">
        <f>C45*'MileageCalc - Unlimited Mileage'!$C$10</f>
        <v>115.99999999999999</v>
      </c>
      <c r="E45" s="1"/>
      <c r="F45" s="1">
        <f>'MileageCalc - Unlimited Mileage'!$C$7*'MileageCalc - Unlimited Mileage'!$C$6+(C45/'MileageCalc - Unlimited Mileage'!$C$11*'MileageCalc - Unlimited Mileage'!$C$9)</f>
        <v>149.41</v>
      </c>
    </row>
    <row r="46" spans="3:6" x14ac:dyDescent="0.15">
      <c r="C46">
        <v>205</v>
      </c>
      <c r="D46" s="1">
        <f>C46*'MileageCalc - Unlimited Mileage'!$C$10</f>
        <v>118.89999999999999</v>
      </c>
      <c r="E46" s="1"/>
      <c r="F46" s="1">
        <f>'MileageCalc - Unlimited Mileage'!$C$7*'MileageCalc - Unlimited Mileage'!$C$6+(C46/'MileageCalc - Unlimited Mileage'!$C$11*'MileageCalc - Unlimited Mileage'!$C$9)</f>
        <v>150.14599999999999</v>
      </c>
    </row>
    <row r="47" spans="3:6" x14ac:dyDescent="0.15">
      <c r="C47">
        <v>210</v>
      </c>
      <c r="D47" s="1">
        <f>C47*'MileageCalc - Unlimited Mileage'!$C$10</f>
        <v>121.8</v>
      </c>
      <c r="E47" s="1"/>
      <c r="F47" s="1">
        <f>'MileageCalc - Unlimited Mileage'!$C$7*'MileageCalc - Unlimited Mileage'!$C$6+(C47/'MileageCalc - Unlimited Mileage'!$C$11*'MileageCalc - Unlimited Mileage'!$C$9)</f>
        <v>150.88200000000001</v>
      </c>
    </row>
    <row r="48" spans="3:6" x14ac:dyDescent="0.15">
      <c r="C48">
        <v>215</v>
      </c>
      <c r="D48" s="1">
        <f>C48*'MileageCalc - Unlimited Mileage'!$C$10</f>
        <v>124.69999999999999</v>
      </c>
      <c r="E48" s="1"/>
      <c r="F48" s="1">
        <f>'MileageCalc - Unlimited Mileage'!$C$7*'MileageCalc - Unlimited Mileage'!$C$6+(C48/'MileageCalc - Unlimited Mileage'!$C$11*'MileageCalc - Unlimited Mileage'!$C$9)</f>
        <v>151.61799999999999</v>
      </c>
    </row>
    <row r="49" spans="3:6" x14ac:dyDescent="0.15">
      <c r="C49">
        <v>220</v>
      </c>
      <c r="D49" s="1">
        <f>C49*'MileageCalc - Unlimited Mileage'!$C$10</f>
        <v>127.6</v>
      </c>
      <c r="E49" s="1"/>
      <c r="F49" s="1">
        <f>'MileageCalc - Unlimited Mileage'!$C$7*'MileageCalc - Unlimited Mileage'!$C$6+(C49/'MileageCalc - Unlimited Mileage'!$C$11*'MileageCalc - Unlimited Mileage'!$C$9)</f>
        <v>152.35400000000001</v>
      </c>
    </row>
    <row r="50" spans="3:6" x14ac:dyDescent="0.15">
      <c r="C50">
        <v>225</v>
      </c>
      <c r="D50" s="1">
        <f>C50*'MileageCalc - Unlimited Mileage'!$C$10</f>
        <v>130.5</v>
      </c>
      <c r="E50" s="1"/>
      <c r="F50" s="1">
        <f>'MileageCalc - Unlimited Mileage'!$C$7*'MileageCalc - Unlimited Mileage'!$C$6+(C50/'MileageCalc - Unlimited Mileage'!$C$11*'MileageCalc - Unlimited Mileage'!$C$9)</f>
        <v>153.09</v>
      </c>
    </row>
    <row r="51" spans="3:6" x14ac:dyDescent="0.15">
      <c r="C51">
        <v>230</v>
      </c>
      <c r="D51" s="1">
        <f>C51*'MileageCalc - Unlimited Mileage'!$C$10</f>
        <v>133.39999999999998</v>
      </c>
      <c r="E51" s="1"/>
      <c r="F51" s="1">
        <f>'MileageCalc - Unlimited Mileage'!$C$7*'MileageCalc - Unlimited Mileage'!$C$6+(C51/'MileageCalc - Unlimited Mileage'!$C$11*'MileageCalc - Unlimited Mileage'!$C$9)</f>
        <v>153.82599999999999</v>
      </c>
    </row>
    <row r="52" spans="3:6" x14ac:dyDescent="0.15">
      <c r="C52">
        <v>235</v>
      </c>
      <c r="D52" s="1">
        <f>C52*'MileageCalc - Unlimited Mileage'!$C$10</f>
        <v>136.29999999999998</v>
      </c>
      <c r="E52" s="1"/>
      <c r="F52" s="1">
        <f>'MileageCalc - Unlimited Mileage'!$C$7*'MileageCalc - Unlimited Mileage'!$C$6+(C52/'MileageCalc - Unlimited Mileage'!$C$11*'MileageCalc - Unlimited Mileage'!$C$9)</f>
        <v>154.56200000000001</v>
      </c>
    </row>
    <row r="53" spans="3:6" x14ac:dyDescent="0.15">
      <c r="C53">
        <v>240</v>
      </c>
      <c r="D53" s="1">
        <f>C53*'MileageCalc - Unlimited Mileage'!$C$10</f>
        <v>139.19999999999999</v>
      </c>
      <c r="E53" s="1"/>
      <c r="F53" s="1">
        <f>'MileageCalc - Unlimited Mileage'!$C$7*'MileageCalc - Unlimited Mileage'!$C$6+(C53/'MileageCalc - Unlimited Mileage'!$C$11*'MileageCalc - Unlimited Mileage'!$C$9)</f>
        <v>155.298</v>
      </c>
    </row>
    <row r="54" spans="3:6" x14ac:dyDescent="0.15">
      <c r="C54">
        <v>245</v>
      </c>
      <c r="D54" s="1">
        <f>C54*'MileageCalc - Unlimited Mileage'!$C$10</f>
        <v>142.1</v>
      </c>
      <c r="E54" s="1"/>
      <c r="F54" s="1">
        <f>'MileageCalc - Unlimited Mileage'!$C$7*'MileageCalc - Unlimited Mileage'!$C$6+(C54/'MileageCalc - Unlimited Mileage'!$C$11*'MileageCalc - Unlimited Mileage'!$C$9)</f>
        <v>156.03399999999999</v>
      </c>
    </row>
    <row r="55" spans="3:6" x14ac:dyDescent="0.15">
      <c r="C55">
        <v>250</v>
      </c>
      <c r="D55" s="1">
        <f>C55*'MileageCalc - Unlimited Mileage'!$C$10</f>
        <v>145</v>
      </c>
      <c r="E55" s="1"/>
      <c r="F55" s="1">
        <f>'MileageCalc - Unlimited Mileage'!$C$7*'MileageCalc - Unlimited Mileage'!$C$6+(C55/'MileageCalc - Unlimited Mileage'!$C$11*'MileageCalc - Unlimited Mileage'!$C$9)</f>
        <v>156.77000000000001</v>
      </c>
    </row>
    <row r="56" spans="3:6" x14ac:dyDescent="0.15">
      <c r="C56">
        <v>255</v>
      </c>
      <c r="D56" s="1">
        <f>C56*'MileageCalc - Unlimited Mileage'!$C$10</f>
        <v>147.89999999999998</v>
      </c>
      <c r="E56" s="1"/>
      <c r="F56" s="1">
        <f>'MileageCalc - Unlimited Mileage'!$C$7*'MileageCalc - Unlimited Mileage'!$C$6+(C56/'MileageCalc - Unlimited Mileage'!$C$11*'MileageCalc - Unlimited Mileage'!$C$9)</f>
        <v>157.506</v>
      </c>
    </row>
    <row r="57" spans="3:6" x14ac:dyDescent="0.15">
      <c r="C57">
        <v>260</v>
      </c>
      <c r="D57" s="1">
        <f>C57*'MileageCalc - Unlimited Mileage'!$C$10</f>
        <v>150.79999999999998</v>
      </c>
      <c r="E57" s="1"/>
      <c r="F57" s="1">
        <f>'MileageCalc - Unlimited Mileage'!$C$7*'MileageCalc - Unlimited Mileage'!$C$6+(C57/'MileageCalc - Unlimited Mileage'!$C$11*'MileageCalc - Unlimited Mileage'!$C$9)</f>
        <v>158.24200000000002</v>
      </c>
    </row>
    <row r="58" spans="3:6" x14ac:dyDescent="0.15">
      <c r="C58">
        <v>265</v>
      </c>
      <c r="D58" s="1">
        <f>C58*'MileageCalc - Unlimited Mileage'!$C$10</f>
        <v>153.69999999999999</v>
      </c>
      <c r="E58" s="1"/>
      <c r="F58" s="1">
        <f>'MileageCalc - Unlimited Mileage'!$C$7*'MileageCalc - Unlimited Mileage'!$C$6+(C58/'MileageCalc - Unlimited Mileage'!$C$11*'MileageCalc - Unlimited Mileage'!$C$9)</f>
        <v>158.97800000000001</v>
      </c>
    </row>
    <row r="59" spans="3:6" x14ac:dyDescent="0.15">
      <c r="C59">
        <v>270</v>
      </c>
      <c r="D59" s="1">
        <f>C59*'MileageCalc - Unlimited Mileage'!$C$10</f>
        <v>156.6</v>
      </c>
      <c r="E59" s="1"/>
      <c r="F59" s="1">
        <f>'MileageCalc - Unlimited Mileage'!$C$7*'MileageCalc - Unlimited Mileage'!$C$6+(C59/'MileageCalc - Unlimited Mileage'!$C$11*'MileageCalc - Unlimited Mileage'!$C$9)</f>
        <v>159.714</v>
      </c>
    </row>
    <row r="60" spans="3:6" x14ac:dyDescent="0.15">
      <c r="C60">
        <v>275</v>
      </c>
      <c r="D60" s="1">
        <f>C60*'MileageCalc - Unlimited Mileage'!$C$10</f>
        <v>159.5</v>
      </c>
      <c r="E60" s="1"/>
      <c r="F60" s="1">
        <f>'MileageCalc - Unlimited Mileage'!$C$7*'MileageCalc - Unlimited Mileage'!$C$6+(C60/'MileageCalc - Unlimited Mileage'!$C$11*'MileageCalc - Unlimited Mileage'!$C$9)</f>
        <v>160.44999999999999</v>
      </c>
    </row>
    <row r="61" spans="3:6" x14ac:dyDescent="0.15">
      <c r="C61">
        <v>280</v>
      </c>
      <c r="D61" s="1">
        <f>C61*'MileageCalc - Unlimited Mileage'!$C$10</f>
        <v>162.39999999999998</v>
      </c>
      <c r="E61" s="1"/>
      <c r="F61" s="1">
        <f>'MileageCalc - Unlimited Mileage'!$C$7*'MileageCalc - Unlimited Mileage'!$C$6+(C61/'MileageCalc - Unlimited Mileage'!$C$11*'MileageCalc - Unlimited Mileage'!$C$9)</f>
        <v>161.18600000000001</v>
      </c>
    </row>
    <row r="62" spans="3:6" x14ac:dyDescent="0.15">
      <c r="C62">
        <v>285</v>
      </c>
      <c r="D62" s="1">
        <f>C62*'MileageCalc - Unlimited Mileage'!$C$10</f>
        <v>165.29999999999998</v>
      </c>
      <c r="E62" s="1"/>
      <c r="F62" s="1">
        <f>'MileageCalc - Unlimited Mileage'!$C$7*'MileageCalc - Unlimited Mileage'!$C$6+(C62/'MileageCalc - Unlimited Mileage'!$C$11*'MileageCalc - Unlimited Mileage'!$C$9)</f>
        <v>161.922</v>
      </c>
    </row>
    <row r="63" spans="3:6" x14ac:dyDescent="0.15">
      <c r="C63">
        <v>290</v>
      </c>
      <c r="D63" s="1">
        <f>C63*'MileageCalc - Unlimited Mileage'!$C$10</f>
        <v>168.2</v>
      </c>
      <c r="E63" s="1"/>
      <c r="F63" s="1">
        <f>'MileageCalc - Unlimited Mileage'!$C$7*'MileageCalc - Unlimited Mileage'!$C$6+(C63/'MileageCalc - Unlimited Mileage'!$C$11*'MileageCalc - Unlimited Mileage'!$C$9)</f>
        <v>162.65800000000002</v>
      </c>
    </row>
    <row r="64" spans="3:6" x14ac:dyDescent="0.15">
      <c r="C64">
        <v>295</v>
      </c>
      <c r="D64" s="1">
        <f>C64*'MileageCalc - Unlimited Mileage'!$C$10</f>
        <v>171.1</v>
      </c>
      <c r="E64" s="1"/>
      <c r="F64" s="1">
        <f>'MileageCalc - Unlimited Mileage'!$C$7*'MileageCalc - Unlimited Mileage'!$C$6+(C64/'MileageCalc - Unlimited Mileage'!$C$11*'MileageCalc - Unlimited Mileage'!$C$9)</f>
        <v>163.39400000000001</v>
      </c>
    </row>
    <row r="65" spans="3:6" x14ac:dyDescent="0.15">
      <c r="C65">
        <v>300</v>
      </c>
      <c r="D65" s="1">
        <f>C65*'MileageCalc - Unlimited Mileage'!$C$10</f>
        <v>174</v>
      </c>
      <c r="E65" s="1"/>
      <c r="F65" s="1">
        <f>'MileageCalc - Unlimited Mileage'!$C$7*'MileageCalc - Unlimited Mileage'!$C$6+(C65/'MileageCalc - Unlimited Mileage'!$C$11*'MileageCalc - Unlimited Mileage'!$C$9)</f>
        <v>164.13</v>
      </c>
    </row>
    <row r="66" spans="3:6" x14ac:dyDescent="0.15">
      <c r="C66">
        <v>305</v>
      </c>
      <c r="D66" s="1">
        <f>C66*'MileageCalc - Unlimited Mileage'!$C$10</f>
        <v>176.89999999999998</v>
      </c>
      <c r="E66" s="1"/>
      <c r="F66" s="1">
        <f>'MileageCalc - Unlimited Mileage'!$C$7*'MileageCalc - Unlimited Mileage'!$C$6+(C66/'MileageCalc - Unlimited Mileage'!$C$11*'MileageCalc - Unlimited Mileage'!$C$9)</f>
        <v>164.86599999999999</v>
      </c>
    </row>
    <row r="67" spans="3:6" x14ac:dyDescent="0.15">
      <c r="C67">
        <v>310</v>
      </c>
      <c r="D67" s="1">
        <f>C67*'MileageCalc - Unlimited Mileage'!$C$10</f>
        <v>179.79999999999998</v>
      </c>
      <c r="E67" s="1"/>
      <c r="F67" s="1">
        <f>'MileageCalc - Unlimited Mileage'!$C$7*'MileageCalc - Unlimited Mileage'!$C$6+(C67/'MileageCalc - Unlimited Mileage'!$C$11*'MileageCalc - Unlimited Mileage'!$C$9)</f>
        <v>165.602</v>
      </c>
    </row>
    <row r="68" spans="3:6" x14ac:dyDescent="0.15">
      <c r="C68">
        <v>315</v>
      </c>
      <c r="D68" s="1">
        <f>C68*'MileageCalc - Unlimited Mileage'!$C$10</f>
        <v>182.7</v>
      </c>
      <c r="E68" s="1"/>
      <c r="F68" s="1">
        <f>'MileageCalc - Unlimited Mileage'!$C$7*'MileageCalc - Unlimited Mileage'!$C$6+(C68/'MileageCalc - Unlimited Mileage'!$C$11*'MileageCalc - Unlimited Mileage'!$C$9)</f>
        <v>166.33799999999999</v>
      </c>
    </row>
    <row r="69" spans="3:6" x14ac:dyDescent="0.15">
      <c r="C69">
        <v>320</v>
      </c>
      <c r="D69" s="1">
        <f>C69*'MileageCalc - Unlimited Mileage'!$C$10</f>
        <v>185.6</v>
      </c>
      <c r="E69" s="1"/>
      <c r="F69" s="1">
        <f>'MileageCalc - Unlimited Mileage'!$C$7*'MileageCalc - Unlimited Mileage'!$C$6+(C69/'MileageCalc - Unlimited Mileage'!$C$11*'MileageCalc - Unlimited Mileage'!$C$9)</f>
        <v>167.07400000000001</v>
      </c>
    </row>
    <row r="70" spans="3:6" x14ac:dyDescent="0.15">
      <c r="C70">
        <v>325</v>
      </c>
      <c r="D70" s="1">
        <f>C70*'MileageCalc - Unlimited Mileage'!$C$10</f>
        <v>188.5</v>
      </c>
      <c r="E70" s="1"/>
      <c r="F70" s="1">
        <f>'MileageCalc - Unlimited Mileage'!$C$7*'MileageCalc - Unlimited Mileage'!$C$6+(C70/'MileageCalc - Unlimited Mileage'!$C$11*'MileageCalc - Unlimited Mileage'!$C$9)</f>
        <v>167.81</v>
      </c>
    </row>
    <row r="71" spans="3:6" x14ac:dyDescent="0.15">
      <c r="C71">
        <v>330</v>
      </c>
      <c r="D71" s="1">
        <f>C71*'MileageCalc - Unlimited Mileage'!$C$10</f>
        <v>191.39999999999998</v>
      </c>
      <c r="E71" s="1"/>
      <c r="F71" s="1">
        <f>'MileageCalc - Unlimited Mileage'!$C$7*'MileageCalc - Unlimited Mileage'!$C$6+(C71/'MileageCalc - Unlimited Mileage'!$C$11*'MileageCalc - Unlimited Mileage'!$C$9)</f>
        <v>168.54599999999999</v>
      </c>
    </row>
    <row r="72" spans="3:6" x14ac:dyDescent="0.15">
      <c r="C72">
        <v>335</v>
      </c>
      <c r="D72" s="1">
        <f>C72*'MileageCalc - Unlimited Mileage'!$C$10</f>
        <v>194.29999999999998</v>
      </c>
      <c r="E72" s="1"/>
      <c r="F72" s="1">
        <f>'MileageCalc - Unlimited Mileage'!$C$7*'MileageCalc - Unlimited Mileage'!$C$6+(C72/'MileageCalc - Unlimited Mileage'!$C$11*'MileageCalc - Unlimited Mileage'!$C$9)</f>
        <v>169.28200000000001</v>
      </c>
    </row>
    <row r="73" spans="3:6" x14ac:dyDescent="0.15">
      <c r="C73">
        <v>340</v>
      </c>
      <c r="D73" s="1">
        <f>C73*'MileageCalc - Unlimited Mileage'!$C$10</f>
        <v>197.2</v>
      </c>
      <c r="E73" s="1"/>
      <c r="F73" s="1">
        <f>'MileageCalc - Unlimited Mileage'!$C$7*'MileageCalc - Unlimited Mileage'!$C$6+(C73/'MileageCalc - Unlimited Mileage'!$C$11*'MileageCalc - Unlimited Mileage'!$C$9)</f>
        <v>170.018</v>
      </c>
    </row>
    <row r="74" spans="3:6" x14ac:dyDescent="0.15">
      <c r="C74">
        <v>345</v>
      </c>
      <c r="D74" s="1">
        <f>C74*'MileageCalc - Unlimited Mileage'!$C$10</f>
        <v>200.1</v>
      </c>
      <c r="E74" s="1"/>
      <c r="F74" s="1">
        <f>'MileageCalc - Unlimited Mileage'!$C$7*'MileageCalc - Unlimited Mileage'!$C$6+(C74/'MileageCalc - Unlimited Mileage'!$C$11*'MileageCalc - Unlimited Mileage'!$C$9)</f>
        <v>170.75400000000002</v>
      </c>
    </row>
    <row r="75" spans="3:6" x14ac:dyDescent="0.15">
      <c r="C75">
        <v>350</v>
      </c>
      <c r="D75" s="1">
        <f>C75*'MileageCalc - Unlimited Mileage'!$C$10</f>
        <v>203</v>
      </c>
      <c r="E75" s="1"/>
      <c r="F75" s="1">
        <f>'MileageCalc - Unlimited Mileage'!$C$7*'MileageCalc - Unlimited Mileage'!$C$6+(C75/'MileageCalc - Unlimited Mileage'!$C$11*'MileageCalc - Unlimited Mileage'!$C$9)</f>
        <v>171.49</v>
      </c>
    </row>
    <row r="76" spans="3:6" x14ac:dyDescent="0.15">
      <c r="C76">
        <v>355</v>
      </c>
      <c r="D76" s="1">
        <f>C76*'MileageCalc - Unlimited Mileage'!$C$10</f>
        <v>205.89999999999998</v>
      </c>
      <c r="E76" s="1"/>
      <c r="F76" s="1">
        <f>'MileageCalc - Unlimited Mileage'!$C$7*'MileageCalc - Unlimited Mileage'!$C$6+(C76/'MileageCalc - Unlimited Mileage'!$C$11*'MileageCalc - Unlimited Mileage'!$C$9)</f>
        <v>172.226</v>
      </c>
    </row>
    <row r="77" spans="3:6" x14ac:dyDescent="0.15">
      <c r="C77">
        <v>360</v>
      </c>
      <c r="D77" s="1">
        <f>C77*'MileageCalc - Unlimited Mileage'!$C$10</f>
        <v>208.79999999999998</v>
      </c>
      <c r="E77" s="1"/>
      <c r="F77" s="1">
        <f>'MileageCalc - Unlimited Mileage'!$C$7*'MileageCalc - Unlimited Mileage'!$C$6+(C77/'MileageCalc - Unlimited Mileage'!$C$11*'MileageCalc - Unlimited Mileage'!$C$9)</f>
        <v>172.96199999999999</v>
      </c>
    </row>
    <row r="78" spans="3:6" x14ac:dyDescent="0.15">
      <c r="C78">
        <v>365</v>
      </c>
      <c r="D78" s="1">
        <f>C78*'MileageCalc - Unlimited Mileage'!$C$10</f>
        <v>211.7</v>
      </c>
      <c r="E78" s="1"/>
      <c r="F78" s="1">
        <f>'MileageCalc - Unlimited Mileage'!$C$7*'MileageCalc - Unlimited Mileage'!$C$6+(C78/'MileageCalc - Unlimited Mileage'!$C$11*'MileageCalc - Unlimited Mileage'!$C$9)</f>
        <v>173.69800000000001</v>
      </c>
    </row>
    <row r="79" spans="3:6" x14ac:dyDescent="0.15">
      <c r="C79">
        <v>370</v>
      </c>
      <c r="D79" s="1">
        <f>C79*'MileageCalc - Unlimited Mileage'!$C$10</f>
        <v>214.6</v>
      </c>
      <c r="E79" s="1"/>
      <c r="F79" s="1">
        <f>'MileageCalc - Unlimited Mileage'!$C$7*'MileageCalc - Unlimited Mileage'!$C$6+(C79/'MileageCalc - Unlimited Mileage'!$C$11*'MileageCalc - Unlimited Mileage'!$C$9)</f>
        <v>174.434</v>
      </c>
    </row>
    <row r="80" spans="3:6" x14ac:dyDescent="0.15">
      <c r="C80">
        <v>375</v>
      </c>
      <c r="D80" s="1">
        <f>C80*'MileageCalc - Unlimited Mileage'!$C$10</f>
        <v>217.49999999999997</v>
      </c>
      <c r="E80" s="1"/>
      <c r="F80" s="1">
        <f>'MileageCalc - Unlimited Mileage'!$C$7*'MileageCalc - Unlimited Mileage'!$C$6+(C80/'MileageCalc - Unlimited Mileage'!$C$11*'MileageCalc - Unlimited Mileage'!$C$9)</f>
        <v>175.17000000000002</v>
      </c>
    </row>
    <row r="81" spans="3:6" x14ac:dyDescent="0.15">
      <c r="C81">
        <v>380</v>
      </c>
      <c r="D81" s="1">
        <f>C81*'MileageCalc - Unlimited Mileage'!$C$10</f>
        <v>220.39999999999998</v>
      </c>
      <c r="E81" s="1"/>
      <c r="F81" s="1">
        <f>'MileageCalc - Unlimited Mileage'!$C$7*'MileageCalc - Unlimited Mileage'!$C$6+(C81/'MileageCalc - Unlimited Mileage'!$C$11*'MileageCalc - Unlimited Mileage'!$C$9)</f>
        <v>175.90600000000001</v>
      </c>
    </row>
    <row r="82" spans="3:6" x14ac:dyDescent="0.15">
      <c r="C82">
        <v>385</v>
      </c>
      <c r="D82" s="1">
        <f>C82*'MileageCalc - Unlimited Mileage'!$C$10</f>
        <v>223.29999999999998</v>
      </c>
      <c r="E82" s="1"/>
      <c r="F82" s="1">
        <f>'MileageCalc - Unlimited Mileage'!$C$7*'MileageCalc - Unlimited Mileage'!$C$6+(C82/'MileageCalc - Unlimited Mileage'!$C$11*'MileageCalc - Unlimited Mileage'!$C$9)</f>
        <v>176.642</v>
      </c>
    </row>
    <row r="83" spans="3:6" x14ac:dyDescent="0.15">
      <c r="C83">
        <v>390</v>
      </c>
      <c r="D83" s="1">
        <f>C83*'MileageCalc - Unlimited Mileage'!$C$10</f>
        <v>226.2</v>
      </c>
      <c r="E83" s="1"/>
      <c r="F83" s="1">
        <f>'MileageCalc - Unlimited Mileage'!$C$7*'MileageCalc - Unlimited Mileage'!$C$6+(C83/'MileageCalc - Unlimited Mileage'!$C$11*'MileageCalc - Unlimited Mileage'!$C$9)</f>
        <v>177.37799999999999</v>
      </c>
    </row>
    <row r="84" spans="3:6" x14ac:dyDescent="0.15">
      <c r="C84">
        <v>395</v>
      </c>
      <c r="D84" s="1">
        <f>C84*'MileageCalc - Unlimited Mileage'!$C$10</f>
        <v>229.1</v>
      </c>
      <c r="E84" s="1"/>
      <c r="F84" s="1">
        <f>'MileageCalc - Unlimited Mileage'!$C$7*'MileageCalc - Unlimited Mileage'!$C$6+(C84/'MileageCalc - Unlimited Mileage'!$C$11*'MileageCalc - Unlimited Mileage'!$C$9)</f>
        <v>178.114</v>
      </c>
    </row>
    <row r="85" spans="3:6" x14ac:dyDescent="0.15">
      <c r="C85">
        <v>400</v>
      </c>
      <c r="D85" s="1">
        <f>C85*'MileageCalc - Unlimited Mileage'!$C$10</f>
        <v>231.99999999999997</v>
      </c>
      <c r="E85" s="1"/>
      <c r="F85" s="1">
        <f>'MileageCalc - Unlimited Mileage'!$C$7*'MileageCalc - Unlimited Mileage'!$C$6+(C85/'MileageCalc - Unlimited Mileage'!$C$11*'MileageCalc - Unlimited Mileage'!$C$9)</f>
        <v>178.85</v>
      </c>
    </row>
    <row r="86" spans="3:6" x14ac:dyDescent="0.15">
      <c r="C86">
        <v>405</v>
      </c>
      <c r="D86" s="1">
        <f>C86*'MileageCalc - Unlimited Mileage'!$C$10</f>
        <v>234.89999999999998</v>
      </c>
      <c r="E86" s="1"/>
      <c r="F86" s="1">
        <f>'MileageCalc - Unlimited Mileage'!$C$7*'MileageCalc - Unlimited Mileage'!$C$6+(C86/'MileageCalc - Unlimited Mileage'!$C$11*'MileageCalc - Unlimited Mileage'!$C$9)</f>
        <v>179.58600000000001</v>
      </c>
    </row>
    <row r="87" spans="3:6" x14ac:dyDescent="0.15">
      <c r="C87">
        <v>410</v>
      </c>
      <c r="D87" s="1">
        <f>C87*'MileageCalc - Unlimited Mileage'!$C$10</f>
        <v>237.79999999999998</v>
      </c>
      <c r="E87" s="1"/>
      <c r="F87" s="1">
        <f>'MileageCalc - Unlimited Mileage'!$C$7*'MileageCalc - Unlimited Mileage'!$C$6+(C87/'MileageCalc - Unlimited Mileage'!$C$11*'MileageCalc - Unlimited Mileage'!$C$9)</f>
        <v>180.322</v>
      </c>
    </row>
    <row r="88" spans="3:6" x14ac:dyDescent="0.15">
      <c r="C88">
        <v>415</v>
      </c>
      <c r="D88" s="1">
        <f>C88*'MileageCalc - Unlimited Mileage'!$C$10</f>
        <v>240.7</v>
      </c>
      <c r="E88" s="1"/>
      <c r="F88" s="1">
        <f>'MileageCalc - Unlimited Mileage'!$C$7*'MileageCalc - Unlimited Mileage'!$C$6+(C88/'MileageCalc - Unlimited Mileage'!$C$11*'MileageCalc - Unlimited Mileage'!$C$9)</f>
        <v>181.05799999999999</v>
      </c>
    </row>
    <row r="89" spans="3:6" x14ac:dyDescent="0.15">
      <c r="C89">
        <v>420</v>
      </c>
      <c r="D89" s="1">
        <f>C89*'MileageCalc - Unlimited Mileage'!$C$10</f>
        <v>243.6</v>
      </c>
      <c r="E89" s="1"/>
      <c r="F89" s="1">
        <f>'MileageCalc - Unlimited Mileage'!$C$7*'MileageCalc - Unlimited Mileage'!$C$6+(C89/'MileageCalc - Unlimited Mileage'!$C$11*'MileageCalc - Unlimited Mileage'!$C$9)</f>
        <v>181.79400000000001</v>
      </c>
    </row>
    <row r="90" spans="3:6" x14ac:dyDescent="0.15">
      <c r="C90">
        <v>425</v>
      </c>
      <c r="D90" s="1">
        <f>C90*'MileageCalc - Unlimited Mileage'!$C$10</f>
        <v>246.49999999999997</v>
      </c>
      <c r="E90" s="1"/>
      <c r="F90" s="1">
        <f>'MileageCalc - Unlimited Mileage'!$C$7*'MileageCalc - Unlimited Mileage'!$C$6+(C90/'MileageCalc - Unlimited Mileage'!$C$11*'MileageCalc - Unlimited Mileage'!$C$9)</f>
        <v>182.53</v>
      </c>
    </row>
    <row r="91" spans="3:6" x14ac:dyDescent="0.15">
      <c r="C91">
        <v>430</v>
      </c>
      <c r="D91" s="1">
        <f>C91*'MileageCalc - Unlimited Mileage'!$C$10</f>
        <v>249.39999999999998</v>
      </c>
      <c r="E91" s="1"/>
      <c r="F91" s="1">
        <f>'MileageCalc - Unlimited Mileage'!$C$7*'MileageCalc - Unlimited Mileage'!$C$6+(C91/'MileageCalc - Unlimited Mileage'!$C$11*'MileageCalc - Unlimited Mileage'!$C$9)</f>
        <v>183.26599999999999</v>
      </c>
    </row>
    <row r="92" spans="3:6" x14ac:dyDescent="0.15">
      <c r="C92">
        <v>435</v>
      </c>
      <c r="D92" s="1">
        <f>C92*'MileageCalc - Unlimited Mileage'!$C$10</f>
        <v>252.29999999999998</v>
      </c>
      <c r="E92" s="1"/>
      <c r="F92" s="1">
        <f>'MileageCalc - Unlimited Mileage'!$C$7*'MileageCalc - Unlimited Mileage'!$C$6+(C92/'MileageCalc - Unlimited Mileage'!$C$11*'MileageCalc - Unlimited Mileage'!$C$9)</f>
        <v>184.00200000000001</v>
      </c>
    </row>
    <row r="93" spans="3:6" x14ac:dyDescent="0.15">
      <c r="C93">
        <v>440</v>
      </c>
      <c r="D93" s="1">
        <f>C93*'MileageCalc - Unlimited Mileage'!$C$10</f>
        <v>255.2</v>
      </c>
      <c r="E93" s="1"/>
      <c r="F93" s="1">
        <f>'MileageCalc - Unlimited Mileage'!$C$7*'MileageCalc - Unlimited Mileage'!$C$6+(C93/'MileageCalc - Unlimited Mileage'!$C$11*'MileageCalc - Unlimited Mileage'!$C$9)</f>
        <v>184.738</v>
      </c>
    </row>
    <row r="94" spans="3:6" x14ac:dyDescent="0.15">
      <c r="C94">
        <v>445</v>
      </c>
      <c r="D94" s="1">
        <f>C94*'MileageCalc - Unlimited Mileage'!$C$10</f>
        <v>258.09999999999997</v>
      </c>
      <c r="E94" s="1"/>
      <c r="F94" s="1">
        <f>'MileageCalc - Unlimited Mileage'!$C$7*'MileageCalc - Unlimited Mileage'!$C$6+(C94/'MileageCalc - Unlimited Mileage'!$C$11*'MileageCalc - Unlimited Mileage'!$C$9)</f>
        <v>185.47399999999999</v>
      </c>
    </row>
    <row r="95" spans="3:6" x14ac:dyDescent="0.15">
      <c r="C95">
        <v>450</v>
      </c>
      <c r="D95" s="1">
        <f>C95*'MileageCalc - Unlimited Mileage'!$C$10</f>
        <v>261</v>
      </c>
      <c r="E95" s="1"/>
      <c r="F95" s="1">
        <f>'MileageCalc - Unlimited Mileage'!$C$7*'MileageCalc - Unlimited Mileage'!$C$6+(C95/'MileageCalc - Unlimited Mileage'!$C$11*'MileageCalc - Unlimited Mileage'!$C$9)</f>
        <v>186.21</v>
      </c>
    </row>
    <row r="96" spans="3:6" x14ac:dyDescent="0.15">
      <c r="C96">
        <v>455</v>
      </c>
      <c r="D96" s="1">
        <f>C96*'MileageCalc - Unlimited Mileage'!$C$10</f>
        <v>263.89999999999998</v>
      </c>
      <c r="E96" s="1"/>
      <c r="F96" s="1">
        <f>'MileageCalc - Unlimited Mileage'!$C$7*'MileageCalc - Unlimited Mileage'!$C$6+(C96/'MileageCalc - Unlimited Mileage'!$C$11*'MileageCalc - Unlimited Mileage'!$C$9)</f>
        <v>186.946</v>
      </c>
    </row>
    <row r="97" spans="3:6" x14ac:dyDescent="0.15">
      <c r="C97">
        <v>460</v>
      </c>
      <c r="D97" s="1">
        <f>C97*'MileageCalc - Unlimited Mileage'!$C$10</f>
        <v>266.79999999999995</v>
      </c>
      <c r="E97" s="1"/>
      <c r="F97" s="1">
        <f>'MileageCalc - Unlimited Mileage'!$C$7*'MileageCalc - Unlimited Mileage'!$C$6+(C97/'MileageCalc - Unlimited Mileage'!$C$11*'MileageCalc - Unlimited Mileage'!$C$9)</f>
        <v>187.68200000000002</v>
      </c>
    </row>
    <row r="98" spans="3:6" x14ac:dyDescent="0.15">
      <c r="C98">
        <v>465</v>
      </c>
      <c r="D98" s="1">
        <f>C98*'MileageCalc - Unlimited Mileage'!$C$10</f>
        <v>269.7</v>
      </c>
      <c r="E98" s="1"/>
      <c r="F98" s="1">
        <f>'MileageCalc - Unlimited Mileage'!$C$7*'MileageCalc - Unlimited Mileage'!$C$6+(C98/'MileageCalc - Unlimited Mileage'!$C$11*'MileageCalc - Unlimited Mileage'!$C$9)</f>
        <v>188.41800000000001</v>
      </c>
    </row>
    <row r="99" spans="3:6" x14ac:dyDescent="0.15">
      <c r="C99">
        <v>470</v>
      </c>
      <c r="D99" s="1">
        <f>C99*'MileageCalc - Unlimited Mileage'!$C$10</f>
        <v>272.59999999999997</v>
      </c>
      <c r="E99" s="1"/>
      <c r="F99" s="1">
        <f>'MileageCalc - Unlimited Mileage'!$C$7*'MileageCalc - Unlimited Mileage'!$C$6+(C99/'MileageCalc - Unlimited Mileage'!$C$11*'MileageCalc - Unlimited Mileage'!$C$9)</f>
        <v>189.154</v>
      </c>
    </row>
    <row r="100" spans="3:6" x14ac:dyDescent="0.15">
      <c r="C100">
        <v>475</v>
      </c>
      <c r="D100" s="1">
        <f>C100*'MileageCalc - Unlimited Mileage'!$C$10</f>
        <v>275.5</v>
      </c>
      <c r="E100" s="1"/>
      <c r="F100" s="1">
        <f>'MileageCalc - Unlimited Mileage'!$C$7*'MileageCalc - Unlimited Mileage'!$C$6+(C100/'MileageCalc - Unlimited Mileage'!$C$11*'MileageCalc - Unlimited Mileage'!$C$9)</f>
        <v>189.89</v>
      </c>
    </row>
    <row r="101" spans="3:6" x14ac:dyDescent="0.15">
      <c r="C101">
        <v>480</v>
      </c>
      <c r="D101" s="1">
        <f>C101*'MileageCalc - Unlimited Mileage'!$C$10</f>
        <v>278.39999999999998</v>
      </c>
      <c r="E101" s="1"/>
      <c r="F101" s="1">
        <f>'MileageCalc - Unlimited Mileage'!$C$7*'MileageCalc - Unlimited Mileage'!$C$6+(C101/'MileageCalc - Unlimited Mileage'!$C$11*'MileageCalc - Unlimited Mileage'!$C$9)</f>
        <v>190.626</v>
      </c>
    </row>
    <row r="102" spans="3:6" x14ac:dyDescent="0.15">
      <c r="C102">
        <v>485</v>
      </c>
      <c r="D102" s="1">
        <f>C102*'MileageCalc - Unlimited Mileage'!$C$10</f>
        <v>281.29999999999995</v>
      </c>
      <c r="E102" s="1"/>
      <c r="F102" s="1">
        <f>'MileageCalc - Unlimited Mileage'!$C$7*'MileageCalc - Unlimited Mileage'!$C$6+(C102/'MileageCalc - Unlimited Mileage'!$C$11*'MileageCalc - Unlimited Mileage'!$C$9)</f>
        <v>191.36199999999999</v>
      </c>
    </row>
    <row r="103" spans="3:6" x14ac:dyDescent="0.15">
      <c r="C103">
        <v>490</v>
      </c>
      <c r="D103" s="1">
        <f>C103*'MileageCalc - Unlimited Mileage'!$C$10</f>
        <v>284.2</v>
      </c>
      <c r="E103" s="1"/>
      <c r="F103" s="1">
        <f>'MileageCalc - Unlimited Mileage'!$C$7*'MileageCalc - Unlimited Mileage'!$C$6+(C103/'MileageCalc - Unlimited Mileage'!$C$11*'MileageCalc - Unlimited Mileage'!$C$9)</f>
        <v>192.09800000000001</v>
      </c>
    </row>
    <row r="104" spans="3:6" x14ac:dyDescent="0.15">
      <c r="C104">
        <v>495</v>
      </c>
      <c r="D104" s="1">
        <f>C104*'MileageCalc - Unlimited Mileage'!$C$10</f>
        <v>287.09999999999997</v>
      </c>
      <c r="E104" s="1"/>
      <c r="F104" s="1">
        <f>'MileageCalc - Unlimited Mileage'!$C$7*'MileageCalc - Unlimited Mileage'!$C$6+(C104/'MileageCalc - Unlimited Mileage'!$C$11*'MileageCalc - Unlimited Mileage'!$C$9)</f>
        <v>192.834</v>
      </c>
    </row>
    <row r="105" spans="3:6" x14ac:dyDescent="0.15">
      <c r="C105">
        <v>500</v>
      </c>
      <c r="D105" s="1">
        <f>C105*'MileageCalc - Unlimited Mileage'!$C$10</f>
        <v>290</v>
      </c>
      <c r="E105" s="1"/>
      <c r="F105" s="1">
        <f>'MileageCalc - Unlimited Mileage'!$C$7*'MileageCalc - Unlimited Mileage'!$C$6+(C105/'MileageCalc - Unlimited Mileage'!$C$11*'MileageCalc - Unlimited Mileage'!$C$9)</f>
        <v>193.57</v>
      </c>
    </row>
    <row r="106" spans="3:6" x14ac:dyDescent="0.15">
      <c r="C106">
        <v>505</v>
      </c>
      <c r="D106" s="1">
        <f>C106*'MileageCalc - Unlimited Mileage'!$C$10</f>
        <v>292.89999999999998</v>
      </c>
      <c r="E106" s="1"/>
      <c r="F106" s="1">
        <f>'MileageCalc - Unlimited Mileage'!$C$7*'MileageCalc - Unlimited Mileage'!$C$6+(C106/'MileageCalc - Unlimited Mileage'!$C$11*'MileageCalc - Unlimited Mileage'!$C$9)</f>
        <v>194.30599999999998</v>
      </c>
    </row>
    <row r="107" spans="3:6" x14ac:dyDescent="0.15">
      <c r="C107">
        <v>510</v>
      </c>
      <c r="D107" s="1">
        <f>C107*'MileageCalc - Unlimited Mileage'!$C$10</f>
        <v>295.79999999999995</v>
      </c>
      <c r="E107" s="1"/>
      <c r="F107" s="1">
        <f>'MileageCalc - Unlimited Mileage'!$C$7*'MileageCalc - Unlimited Mileage'!$C$6+(C107/'MileageCalc - Unlimited Mileage'!$C$11*'MileageCalc - Unlimited Mileage'!$C$9)</f>
        <v>195.042</v>
      </c>
    </row>
    <row r="108" spans="3:6" x14ac:dyDescent="0.15">
      <c r="C108">
        <v>515</v>
      </c>
      <c r="D108" s="1">
        <f>C108*'MileageCalc - Unlimited Mileage'!$C$10</f>
        <v>298.7</v>
      </c>
      <c r="E108" s="1"/>
      <c r="F108" s="1">
        <f>'MileageCalc - Unlimited Mileage'!$C$7*'MileageCalc - Unlimited Mileage'!$C$6+(C108/'MileageCalc - Unlimited Mileage'!$C$11*'MileageCalc - Unlimited Mileage'!$C$9)</f>
        <v>195.77800000000002</v>
      </c>
    </row>
    <row r="109" spans="3:6" x14ac:dyDescent="0.15">
      <c r="C109">
        <v>520</v>
      </c>
      <c r="D109" s="1">
        <f>C109*'MileageCalc - Unlimited Mileage'!$C$10</f>
        <v>301.59999999999997</v>
      </c>
      <c r="E109" s="1"/>
      <c r="F109" s="1">
        <f>'MileageCalc - Unlimited Mileage'!$C$7*'MileageCalc - Unlimited Mileage'!$C$6+(C109/'MileageCalc - Unlimited Mileage'!$C$11*'MileageCalc - Unlimited Mileage'!$C$9)</f>
        <v>196.51400000000001</v>
      </c>
    </row>
    <row r="110" spans="3:6" x14ac:dyDescent="0.15">
      <c r="C110">
        <v>525</v>
      </c>
      <c r="D110" s="1">
        <f>C110*'MileageCalc - Unlimited Mileage'!$C$10</f>
        <v>304.5</v>
      </c>
      <c r="E110" s="1"/>
      <c r="F110" s="1">
        <f>'MileageCalc - Unlimited Mileage'!$C$7*'MileageCalc - Unlimited Mileage'!$C$6+(C110/'MileageCalc - Unlimited Mileage'!$C$11*'MileageCalc - Unlimited Mileage'!$C$9)</f>
        <v>197.25</v>
      </c>
    </row>
    <row r="111" spans="3:6" x14ac:dyDescent="0.15">
      <c r="C111">
        <v>530</v>
      </c>
      <c r="D111" s="1">
        <f>C111*'MileageCalc - Unlimited Mileage'!$C$10</f>
        <v>307.39999999999998</v>
      </c>
      <c r="E111" s="1"/>
      <c r="F111" s="1">
        <f>'MileageCalc - Unlimited Mileage'!$C$7*'MileageCalc - Unlimited Mileage'!$C$6+(C111/'MileageCalc - Unlimited Mileage'!$C$11*'MileageCalc - Unlimited Mileage'!$C$9)</f>
        <v>197.98599999999999</v>
      </c>
    </row>
    <row r="112" spans="3:6" x14ac:dyDescent="0.15">
      <c r="C112">
        <v>535</v>
      </c>
      <c r="D112" s="1">
        <f>C112*'MileageCalc - Unlimited Mileage'!$C$10</f>
        <v>310.29999999999995</v>
      </c>
      <c r="E112" s="1"/>
      <c r="F112" s="1">
        <f>'MileageCalc - Unlimited Mileage'!$C$7*'MileageCalc - Unlimited Mileage'!$C$6+(C112/'MileageCalc - Unlimited Mileage'!$C$11*'MileageCalc - Unlimited Mileage'!$C$9)</f>
        <v>198.72199999999998</v>
      </c>
    </row>
    <row r="113" spans="3:6" x14ac:dyDescent="0.15">
      <c r="C113">
        <v>540</v>
      </c>
      <c r="D113" s="1">
        <f>C113*'MileageCalc - Unlimited Mileage'!$C$10</f>
        <v>313.2</v>
      </c>
      <c r="E113" s="1"/>
      <c r="F113" s="1">
        <f>'MileageCalc - Unlimited Mileage'!$C$7*'MileageCalc - Unlimited Mileage'!$C$6+(C113/'MileageCalc - Unlimited Mileage'!$C$11*'MileageCalc - Unlimited Mileage'!$C$9)</f>
        <v>199.45800000000003</v>
      </c>
    </row>
    <row r="114" spans="3:6" x14ac:dyDescent="0.15">
      <c r="C114">
        <v>545</v>
      </c>
      <c r="D114" s="1">
        <f>C114*'MileageCalc - Unlimited Mileage'!$C$10</f>
        <v>316.09999999999997</v>
      </c>
      <c r="E114" s="1"/>
      <c r="F114" s="1">
        <f>'MileageCalc - Unlimited Mileage'!$C$7*'MileageCalc - Unlimited Mileage'!$C$6+(C114/'MileageCalc - Unlimited Mileage'!$C$11*'MileageCalc - Unlimited Mileage'!$C$9)</f>
        <v>200.19400000000002</v>
      </c>
    </row>
    <row r="115" spans="3:6" x14ac:dyDescent="0.15">
      <c r="C115">
        <v>550</v>
      </c>
      <c r="D115" s="1">
        <f>C115*'MileageCalc - Unlimited Mileage'!$C$10</f>
        <v>319</v>
      </c>
      <c r="E115" s="1"/>
      <c r="F115" s="1">
        <f>'MileageCalc - Unlimited Mileage'!$C$7*'MileageCalc - Unlimited Mileage'!$C$6+(C115/'MileageCalc - Unlimited Mileage'!$C$11*'MileageCalc - Unlimited Mileage'!$C$9)</f>
        <v>200.93</v>
      </c>
    </row>
    <row r="116" spans="3:6" x14ac:dyDescent="0.15">
      <c r="C116">
        <v>555</v>
      </c>
      <c r="D116" s="1">
        <f>C116*'MileageCalc - Unlimited Mileage'!$C$10</f>
        <v>321.89999999999998</v>
      </c>
      <c r="E116" s="1"/>
      <c r="F116" s="1">
        <f>'MileageCalc - Unlimited Mileage'!$C$7*'MileageCalc - Unlimited Mileage'!$C$6+(C116/'MileageCalc - Unlimited Mileage'!$C$11*'MileageCalc - Unlimited Mileage'!$C$9)</f>
        <v>201.666</v>
      </c>
    </row>
    <row r="117" spans="3:6" x14ac:dyDescent="0.15">
      <c r="C117">
        <v>560</v>
      </c>
      <c r="D117" s="1">
        <f>C117*'MileageCalc - Unlimited Mileage'!$C$10</f>
        <v>324.79999999999995</v>
      </c>
      <c r="E117" s="1"/>
      <c r="F117" s="1">
        <f>'MileageCalc - Unlimited Mileage'!$C$7*'MileageCalc - Unlimited Mileage'!$C$6+(C117/'MileageCalc - Unlimited Mileage'!$C$11*'MileageCalc - Unlimited Mileage'!$C$9)</f>
        <v>202.40199999999999</v>
      </c>
    </row>
    <row r="118" spans="3:6" x14ac:dyDescent="0.15">
      <c r="C118">
        <v>565</v>
      </c>
      <c r="D118" s="1">
        <f>C118*'MileageCalc - Unlimited Mileage'!$C$10</f>
        <v>327.7</v>
      </c>
      <c r="E118" s="1"/>
      <c r="F118" s="1">
        <f>'MileageCalc - Unlimited Mileage'!$C$7*'MileageCalc - Unlimited Mileage'!$C$6+(C118/'MileageCalc - Unlimited Mileage'!$C$11*'MileageCalc - Unlimited Mileage'!$C$9)</f>
        <v>203.13800000000001</v>
      </c>
    </row>
    <row r="119" spans="3:6" x14ac:dyDescent="0.15">
      <c r="C119">
        <v>570</v>
      </c>
      <c r="D119" s="1">
        <f>C119*'MileageCalc - Unlimited Mileage'!$C$10</f>
        <v>330.59999999999997</v>
      </c>
      <c r="E119" s="1"/>
      <c r="F119" s="1">
        <f>'MileageCalc - Unlimited Mileage'!$C$7*'MileageCalc - Unlimited Mileage'!$C$6+(C119/'MileageCalc - Unlimited Mileage'!$C$11*'MileageCalc - Unlimited Mileage'!$C$9)</f>
        <v>203.87400000000002</v>
      </c>
    </row>
    <row r="120" spans="3:6" x14ac:dyDescent="0.15">
      <c r="C120">
        <v>575</v>
      </c>
      <c r="D120" s="1">
        <f>C120*'MileageCalc - Unlimited Mileage'!$C$10</f>
        <v>333.5</v>
      </c>
      <c r="E120" s="1"/>
      <c r="F120" s="1">
        <f>'MileageCalc - Unlimited Mileage'!$C$7*'MileageCalc - Unlimited Mileage'!$C$6+(C120/'MileageCalc - Unlimited Mileage'!$C$11*'MileageCalc - Unlimited Mileage'!$C$9)</f>
        <v>204.61</v>
      </c>
    </row>
    <row r="121" spans="3:6" x14ac:dyDescent="0.15">
      <c r="C121">
        <v>580</v>
      </c>
      <c r="D121" s="1">
        <f>C121*'MileageCalc - Unlimited Mileage'!$C$10</f>
        <v>336.4</v>
      </c>
      <c r="E121" s="1"/>
      <c r="F121" s="1">
        <f>'MileageCalc - Unlimited Mileage'!$C$7*'MileageCalc - Unlimited Mileage'!$C$6+(C121/'MileageCalc - Unlimited Mileage'!$C$11*'MileageCalc - Unlimited Mileage'!$C$9)</f>
        <v>205.346</v>
      </c>
    </row>
    <row r="122" spans="3:6" x14ac:dyDescent="0.15">
      <c r="C122">
        <v>585</v>
      </c>
      <c r="D122" s="1">
        <f>C122*'MileageCalc - Unlimited Mileage'!$C$10</f>
        <v>339.29999999999995</v>
      </c>
      <c r="E122" s="1"/>
      <c r="F122" s="1">
        <f>'MileageCalc - Unlimited Mileage'!$C$7*'MileageCalc - Unlimited Mileage'!$C$6+(C122/'MileageCalc - Unlimited Mileage'!$C$11*'MileageCalc - Unlimited Mileage'!$C$9)</f>
        <v>206.08199999999999</v>
      </c>
    </row>
    <row r="123" spans="3:6" x14ac:dyDescent="0.15">
      <c r="C123">
        <v>590</v>
      </c>
      <c r="D123" s="1">
        <f>C123*'MileageCalc - Unlimited Mileage'!$C$10</f>
        <v>342.2</v>
      </c>
      <c r="E123" s="1"/>
      <c r="F123" s="1">
        <f>'MileageCalc - Unlimited Mileage'!$C$7*'MileageCalc - Unlimited Mileage'!$C$6+(C123/'MileageCalc - Unlimited Mileage'!$C$11*'MileageCalc - Unlimited Mileage'!$C$9)</f>
        <v>206.81800000000001</v>
      </c>
    </row>
    <row r="124" spans="3:6" x14ac:dyDescent="0.15">
      <c r="C124">
        <v>595</v>
      </c>
      <c r="D124" s="1">
        <f>C124*'MileageCalc - Unlimited Mileage'!$C$10</f>
        <v>345.09999999999997</v>
      </c>
      <c r="E124" s="1"/>
      <c r="F124" s="1">
        <f>'MileageCalc - Unlimited Mileage'!$C$7*'MileageCalc - Unlimited Mileage'!$C$6+(C124/'MileageCalc - Unlimited Mileage'!$C$11*'MileageCalc - Unlimited Mileage'!$C$9)</f>
        <v>207.554</v>
      </c>
    </row>
    <row r="125" spans="3:6" x14ac:dyDescent="0.15">
      <c r="C125">
        <v>600</v>
      </c>
      <c r="D125" s="1">
        <f>C125*'MileageCalc - Unlimited Mileage'!$C$10</f>
        <v>348</v>
      </c>
      <c r="E125" s="1"/>
      <c r="F125" s="1">
        <f>'MileageCalc - Unlimited Mileage'!$C$7*'MileageCalc - Unlimited Mileage'!$C$6+(C125/'MileageCalc - Unlimited Mileage'!$C$11*'MileageCalc - Unlimited Mileage'!$C$9)</f>
        <v>208.29000000000002</v>
      </c>
    </row>
    <row r="126" spans="3:6" x14ac:dyDescent="0.15">
      <c r="C126">
        <v>605</v>
      </c>
      <c r="D126" s="1">
        <f>C126*'MileageCalc - Unlimited Mileage'!$C$10</f>
        <v>350.9</v>
      </c>
      <c r="E126" s="1"/>
      <c r="F126" s="1">
        <f>'MileageCalc - Unlimited Mileage'!$C$7*'MileageCalc - Unlimited Mileage'!$C$6+(C126/'MileageCalc - Unlimited Mileage'!$C$11*'MileageCalc - Unlimited Mileage'!$C$9)</f>
        <v>209.02600000000001</v>
      </c>
    </row>
    <row r="127" spans="3:6" x14ac:dyDescent="0.15">
      <c r="C127">
        <v>610</v>
      </c>
      <c r="D127" s="1">
        <f>C127*'MileageCalc - Unlimited Mileage'!$C$10</f>
        <v>353.79999999999995</v>
      </c>
      <c r="E127" s="1"/>
      <c r="F127" s="1">
        <f>'MileageCalc - Unlimited Mileage'!$C$7*'MileageCalc - Unlimited Mileage'!$C$6+(C127/'MileageCalc - Unlimited Mileage'!$C$11*'MileageCalc - Unlimited Mileage'!$C$9)</f>
        <v>209.762</v>
      </c>
    </row>
    <row r="128" spans="3:6" x14ac:dyDescent="0.15">
      <c r="C128">
        <v>615</v>
      </c>
      <c r="D128" s="1">
        <f>C128*'MileageCalc - Unlimited Mileage'!$C$10</f>
        <v>356.7</v>
      </c>
      <c r="E128" s="1"/>
      <c r="F128" s="1">
        <f>'MileageCalc - Unlimited Mileage'!$C$7*'MileageCalc - Unlimited Mileage'!$C$6+(C128/'MileageCalc - Unlimited Mileage'!$C$11*'MileageCalc - Unlimited Mileage'!$C$9)</f>
        <v>210.49799999999999</v>
      </c>
    </row>
    <row r="129" spans="3:6" x14ac:dyDescent="0.15">
      <c r="C129">
        <v>620</v>
      </c>
      <c r="D129" s="1">
        <f>C129*'MileageCalc - Unlimited Mileage'!$C$10</f>
        <v>359.59999999999997</v>
      </c>
      <c r="E129" s="1"/>
      <c r="F129" s="1">
        <f>'MileageCalc - Unlimited Mileage'!$C$7*'MileageCalc - Unlimited Mileage'!$C$6+(C129/'MileageCalc - Unlimited Mileage'!$C$11*'MileageCalc - Unlimited Mileage'!$C$9)</f>
        <v>211.23400000000001</v>
      </c>
    </row>
    <row r="130" spans="3:6" x14ac:dyDescent="0.15">
      <c r="C130">
        <v>625</v>
      </c>
      <c r="D130" s="1">
        <f>C130*'MileageCalc - Unlimited Mileage'!$C$10</f>
        <v>362.5</v>
      </c>
      <c r="E130" s="1"/>
      <c r="F130" s="1">
        <f>'MileageCalc - Unlimited Mileage'!$C$7*'MileageCalc - Unlimited Mileage'!$C$6+(C130/'MileageCalc - Unlimited Mileage'!$C$11*'MileageCalc - Unlimited Mileage'!$C$9)</f>
        <v>211.97</v>
      </c>
    </row>
    <row r="131" spans="3:6" x14ac:dyDescent="0.15">
      <c r="C131">
        <v>630</v>
      </c>
      <c r="D131" s="1">
        <f>C131*'MileageCalc - Unlimited Mileage'!$C$10</f>
        <v>365.4</v>
      </c>
      <c r="E131" s="1"/>
      <c r="F131" s="1">
        <f>'MileageCalc - Unlimited Mileage'!$C$7*'MileageCalc - Unlimited Mileage'!$C$6+(C131/'MileageCalc - Unlimited Mileage'!$C$11*'MileageCalc - Unlimited Mileage'!$C$9)</f>
        <v>212.70600000000002</v>
      </c>
    </row>
    <row r="132" spans="3:6" x14ac:dyDescent="0.15">
      <c r="C132">
        <v>635</v>
      </c>
      <c r="D132" s="1">
        <f>C132*'MileageCalc - Unlimited Mileage'!$C$10</f>
        <v>368.29999999999995</v>
      </c>
      <c r="E132" s="1"/>
      <c r="F132" s="1">
        <f>'MileageCalc - Unlimited Mileage'!$C$7*'MileageCalc - Unlimited Mileage'!$C$6+(C132/'MileageCalc - Unlimited Mileage'!$C$11*'MileageCalc - Unlimited Mileage'!$C$9)</f>
        <v>213.44200000000001</v>
      </c>
    </row>
    <row r="133" spans="3:6" x14ac:dyDescent="0.15">
      <c r="C133">
        <v>640</v>
      </c>
      <c r="D133" s="1">
        <f>C133*'MileageCalc - Unlimited Mileage'!$C$10</f>
        <v>371.2</v>
      </c>
      <c r="E133" s="1"/>
      <c r="F133" s="1">
        <f>'MileageCalc - Unlimited Mileage'!$C$7*'MileageCalc - Unlimited Mileage'!$C$6+(C133/'MileageCalc - Unlimited Mileage'!$C$11*'MileageCalc - Unlimited Mileage'!$C$9)</f>
        <v>214.178</v>
      </c>
    </row>
    <row r="134" spans="3:6" x14ac:dyDescent="0.15">
      <c r="C134">
        <v>645</v>
      </c>
      <c r="D134" s="1">
        <f>C134*'MileageCalc - Unlimited Mileage'!$C$10</f>
        <v>374.09999999999997</v>
      </c>
      <c r="E134" s="1"/>
      <c r="F134" s="1">
        <f>'MileageCalc - Unlimited Mileage'!$C$7*'MileageCalc - Unlimited Mileage'!$C$6+(C134/'MileageCalc - Unlimited Mileage'!$C$11*'MileageCalc - Unlimited Mileage'!$C$9)</f>
        <v>214.91399999999999</v>
      </c>
    </row>
    <row r="135" spans="3:6" x14ac:dyDescent="0.15">
      <c r="C135">
        <v>650</v>
      </c>
      <c r="D135" s="1">
        <f>C135*'MileageCalc - Unlimited Mileage'!$C$10</f>
        <v>377</v>
      </c>
      <c r="E135" s="1"/>
      <c r="F135" s="1">
        <f>'MileageCalc - Unlimited Mileage'!$C$7*'MileageCalc - Unlimited Mileage'!$C$6+(C135/'MileageCalc - Unlimited Mileage'!$C$11*'MileageCalc - Unlimited Mileage'!$C$9)</f>
        <v>215.65</v>
      </c>
    </row>
    <row r="136" spans="3:6" x14ac:dyDescent="0.15">
      <c r="C136">
        <v>655</v>
      </c>
      <c r="D136" s="1">
        <f>C136*'MileageCalc - Unlimited Mileage'!$C$10</f>
        <v>379.9</v>
      </c>
      <c r="E136" s="1"/>
      <c r="F136" s="1">
        <f>'MileageCalc - Unlimited Mileage'!$C$7*'MileageCalc - Unlimited Mileage'!$C$6+(C136/'MileageCalc - Unlimited Mileage'!$C$11*'MileageCalc - Unlimited Mileage'!$C$9)</f>
        <v>216.386</v>
      </c>
    </row>
    <row r="137" spans="3:6" x14ac:dyDescent="0.15">
      <c r="C137">
        <v>660</v>
      </c>
      <c r="D137" s="1">
        <f>C137*'MileageCalc - Unlimited Mileage'!$C$10</f>
        <v>382.79999999999995</v>
      </c>
      <c r="E137" s="1"/>
      <c r="F137" s="1">
        <f>'MileageCalc - Unlimited Mileage'!$C$7*'MileageCalc - Unlimited Mileage'!$C$6+(C137/'MileageCalc - Unlimited Mileage'!$C$11*'MileageCalc - Unlimited Mileage'!$C$9)</f>
        <v>217.12200000000001</v>
      </c>
    </row>
    <row r="138" spans="3:6" x14ac:dyDescent="0.15">
      <c r="C138">
        <v>665</v>
      </c>
      <c r="D138" s="1">
        <f>C138*'MileageCalc - Unlimited Mileage'!$C$10</f>
        <v>385.7</v>
      </c>
      <c r="E138" s="1"/>
      <c r="F138" s="1">
        <f>'MileageCalc - Unlimited Mileage'!$C$7*'MileageCalc - Unlimited Mileage'!$C$6+(C138/'MileageCalc - Unlimited Mileage'!$C$11*'MileageCalc - Unlimited Mileage'!$C$9)</f>
        <v>217.858</v>
      </c>
    </row>
    <row r="139" spans="3:6" x14ac:dyDescent="0.15">
      <c r="C139">
        <v>670</v>
      </c>
      <c r="D139" s="1">
        <f>C139*'MileageCalc - Unlimited Mileage'!$C$10</f>
        <v>388.59999999999997</v>
      </c>
      <c r="E139" s="1"/>
      <c r="F139" s="1">
        <f>'MileageCalc - Unlimited Mileage'!$C$7*'MileageCalc - Unlimited Mileage'!$C$6+(C139/'MileageCalc - Unlimited Mileage'!$C$11*'MileageCalc - Unlimited Mileage'!$C$9)</f>
        <v>218.59399999999999</v>
      </c>
    </row>
    <row r="140" spans="3:6" x14ac:dyDescent="0.15">
      <c r="C140">
        <v>675</v>
      </c>
      <c r="D140" s="1">
        <f>C140*'MileageCalc - Unlimited Mileage'!$C$10</f>
        <v>391.5</v>
      </c>
      <c r="E140" s="1"/>
      <c r="F140" s="1">
        <f>'MileageCalc - Unlimited Mileage'!$C$7*'MileageCalc - Unlimited Mileage'!$C$6+(C140/'MileageCalc - Unlimited Mileage'!$C$11*'MileageCalc - Unlimited Mileage'!$C$9)</f>
        <v>219.32999999999998</v>
      </c>
    </row>
    <row r="141" spans="3:6" x14ac:dyDescent="0.15">
      <c r="C141">
        <v>680</v>
      </c>
      <c r="D141" s="1">
        <f>C141*'MileageCalc - Unlimited Mileage'!$C$10</f>
        <v>394.4</v>
      </c>
      <c r="E141" s="1"/>
      <c r="F141" s="1">
        <f>'MileageCalc - Unlimited Mileage'!$C$7*'MileageCalc - Unlimited Mileage'!$C$6+(C141/'MileageCalc - Unlimited Mileage'!$C$11*'MileageCalc - Unlimited Mileage'!$C$9)</f>
        <v>220.066</v>
      </c>
    </row>
    <row r="142" spans="3:6" x14ac:dyDescent="0.15">
      <c r="C142">
        <v>685</v>
      </c>
      <c r="D142" s="1">
        <f>C142*'MileageCalc - Unlimited Mileage'!$C$10</f>
        <v>397.29999999999995</v>
      </c>
      <c r="E142" s="1"/>
      <c r="F142" s="1">
        <f>'MileageCalc - Unlimited Mileage'!$C$7*'MileageCalc - Unlimited Mileage'!$C$6+(C142/'MileageCalc - Unlimited Mileage'!$C$11*'MileageCalc - Unlimited Mileage'!$C$9)</f>
        <v>220.80199999999999</v>
      </c>
    </row>
    <row r="143" spans="3:6" x14ac:dyDescent="0.15">
      <c r="C143">
        <v>690</v>
      </c>
      <c r="D143" s="1">
        <f>C143*'MileageCalc - Unlimited Mileage'!$C$10</f>
        <v>400.2</v>
      </c>
      <c r="E143" s="1"/>
      <c r="F143" s="1">
        <f>'MileageCalc - Unlimited Mileage'!$C$7*'MileageCalc - Unlimited Mileage'!$C$6+(C143/'MileageCalc - Unlimited Mileage'!$C$11*'MileageCalc - Unlimited Mileage'!$C$9)</f>
        <v>221.53800000000001</v>
      </c>
    </row>
    <row r="144" spans="3:6" x14ac:dyDescent="0.15">
      <c r="C144">
        <v>695</v>
      </c>
      <c r="D144" s="1">
        <f>C144*'MileageCalc - Unlimited Mileage'!$C$10</f>
        <v>403.09999999999997</v>
      </c>
      <c r="E144" s="1"/>
      <c r="F144" s="1">
        <f>'MileageCalc - Unlimited Mileage'!$C$7*'MileageCalc - Unlimited Mileage'!$C$6+(C144/'MileageCalc - Unlimited Mileage'!$C$11*'MileageCalc - Unlimited Mileage'!$C$9)</f>
        <v>222.274</v>
      </c>
    </row>
    <row r="145" spans="3:6" x14ac:dyDescent="0.15">
      <c r="C145">
        <v>700</v>
      </c>
      <c r="D145" s="1">
        <f>C145*'MileageCalc - Unlimited Mileage'!$C$10</f>
        <v>406</v>
      </c>
      <c r="E145" s="1"/>
      <c r="F145" s="1">
        <f>'MileageCalc - Unlimited Mileage'!$C$7*'MileageCalc - Unlimited Mileage'!$C$6+(C145/'MileageCalc - Unlimited Mileage'!$C$11*'MileageCalc - Unlimited Mileage'!$C$9)</f>
        <v>223.01</v>
      </c>
    </row>
    <row r="146" spans="3:6" x14ac:dyDescent="0.15">
      <c r="C146">
        <v>705</v>
      </c>
      <c r="D146" s="1">
        <f>C146*'MileageCalc - Unlimited Mileage'!$C$10</f>
        <v>408.9</v>
      </c>
      <c r="E146" s="1"/>
      <c r="F146" s="1">
        <f>'MileageCalc - Unlimited Mileage'!$C$7*'MileageCalc - Unlimited Mileage'!$C$6+(C146/'MileageCalc - Unlimited Mileage'!$C$11*'MileageCalc - Unlimited Mileage'!$C$9)</f>
        <v>223.74599999999998</v>
      </c>
    </row>
    <row r="147" spans="3:6" x14ac:dyDescent="0.15">
      <c r="C147">
        <v>710</v>
      </c>
      <c r="D147" s="1">
        <f>C147*'MileageCalc - Unlimited Mileage'!$C$10</f>
        <v>411.79999999999995</v>
      </c>
      <c r="E147" s="1"/>
      <c r="F147" s="1">
        <f>'MileageCalc - Unlimited Mileage'!$C$7*'MileageCalc - Unlimited Mileage'!$C$6+(C147/'MileageCalc - Unlimited Mileage'!$C$11*'MileageCalc - Unlimited Mileage'!$C$9)</f>
        <v>224.482</v>
      </c>
    </row>
    <row r="148" spans="3:6" x14ac:dyDescent="0.15">
      <c r="C148">
        <v>715</v>
      </c>
      <c r="D148" s="1">
        <f>C148*'MileageCalc - Unlimited Mileage'!$C$10</f>
        <v>414.7</v>
      </c>
      <c r="E148" s="1"/>
      <c r="F148" s="1">
        <f>'MileageCalc - Unlimited Mileage'!$C$7*'MileageCalc - Unlimited Mileage'!$C$6+(C148/'MileageCalc - Unlimited Mileage'!$C$11*'MileageCalc - Unlimited Mileage'!$C$9)</f>
        <v>225.21800000000002</v>
      </c>
    </row>
    <row r="149" spans="3:6" x14ac:dyDescent="0.15">
      <c r="C149">
        <v>720</v>
      </c>
      <c r="D149" s="1">
        <f>C149*'MileageCalc - Unlimited Mileage'!$C$10</f>
        <v>417.59999999999997</v>
      </c>
      <c r="E149" s="1"/>
      <c r="F149" s="1">
        <f>'MileageCalc - Unlimited Mileage'!$C$7*'MileageCalc - Unlimited Mileage'!$C$6+(C149/'MileageCalc - Unlimited Mileage'!$C$11*'MileageCalc - Unlimited Mileage'!$C$9)</f>
        <v>225.95400000000001</v>
      </c>
    </row>
    <row r="150" spans="3:6" x14ac:dyDescent="0.15">
      <c r="C150">
        <v>725</v>
      </c>
      <c r="D150" s="1">
        <f>C150*'MileageCalc - Unlimited Mileage'!$C$10</f>
        <v>420.49999999999994</v>
      </c>
      <c r="E150" s="1"/>
      <c r="F150" s="1">
        <f>'MileageCalc - Unlimited Mileage'!$C$7*'MileageCalc - Unlimited Mileage'!$C$6+(C150/'MileageCalc - Unlimited Mileage'!$C$11*'MileageCalc - Unlimited Mileage'!$C$9)</f>
        <v>226.69</v>
      </c>
    </row>
    <row r="151" spans="3:6" x14ac:dyDescent="0.15">
      <c r="C151">
        <v>730</v>
      </c>
      <c r="D151" s="1">
        <f>C151*'MileageCalc - Unlimited Mileage'!$C$10</f>
        <v>423.4</v>
      </c>
      <c r="E151" s="1"/>
      <c r="F151" s="1">
        <f>'MileageCalc - Unlimited Mileage'!$C$7*'MileageCalc - Unlimited Mileage'!$C$6+(C151/'MileageCalc - Unlimited Mileage'!$C$11*'MileageCalc - Unlimited Mileage'!$C$9)</f>
        <v>227.42599999999999</v>
      </c>
    </row>
    <row r="152" spans="3:6" x14ac:dyDescent="0.15">
      <c r="C152">
        <v>735</v>
      </c>
      <c r="D152" s="1">
        <f>C152*'MileageCalc - Unlimited Mileage'!$C$10</f>
        <v>426.29999999999995</v>
      </c>
      <c r="E152" s="1"/>
      <c r="F152" s="1">
        <f>'MileageCalc - Unlimited Mileage'!$C$7*'MileageCalc - Unlimited Mileage'!$C$6+(C152/'MileageCalc - Unlimited Mileage'!$C$11*'MileageCalc - Unlimited Mileage'!$C$9)</f>
        <v>228.16199999999998</v>
      </c>
    </row>
    <row r="153" spans="3:6" x14ac:dyDescent="0.15">
      <c r="C153">
        <v>740</v>
      </c>
      <c r="D153" s="1">
        <f>C153*'MileageCalc - Unlimited Mileage'!$C$10</f>
        <v>429.2</v>
      </c>
      <c r="E153" s="1"/>
      <c r="F153" s="1">
        <f>'MileageCalc - Unlimited Mileage'!$C$7*'MileageCalc - Unlimited Mileage'!$C$6+(C153/'MileageCalc - Unlimited Mileage'!$C$11*'MileageCalc - Unlimited Mileage'!$C$9)</f>
        <v>228.89800000000002</v>
      </c>
    </row>
    <row r="154" spans="3:6" x14ac:dyDescent="0.15">
      <c r="C154">
        <v>745</v>
      </c>
      <c r="D154" s="1">
        <f>C154*'MileageCalc - Unlimited Mileage'!$C$10</f>
        <v>432.09999999999997</v>
      </c>
      <c r="E154" s="1"/>
      <c r="F154" s="1">
        <f>'MileageCalc - Unlimited Mileage'!$C$7*'MileageCalc - Unlimited Mileage'!$C$6+(C154/'MileageCalc - Unlimited Mileage'!$C$11*'MileageCalc - Unlimited Mileage'!$C$9)</f>
        <v>229.63400000000001</v>
      </c>
    </row>
    <row r="155" spans="3:6" x14ac:dyDescent="0.15">
      <c r="C155">
        <v>750</v>
      </c>
      <c r="D155" s="1">
        <f>C155*'MileageCalc - Unlimited Mileage'!$C$10</f>
        <v>434.99999999999994</v>
      </c>
      <c r="E155" s="1"/>
      <c r="F155" s="1">
        <f>'MileageCalc - Unlimited Mileage'!$C$7*'MileageCalc - Unlimited Mileage'!$C$6+(C155/'MileageCalc - Unlimited Mileage'!$C$11*'MileageCalc - Unlimited Mileage'!$C$9)</f>
        <v>230.37</v>
      </c>
    </row>
  </sheetData>
  <customSheetViews>
    <customSheetView guid="{7ED5A450-9800-455F-817C-E7DF2F2ED683}">
      <selection activeCell="D5" sqref="D5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MileageCalc - Unlimited Mileage</vt:lpstr>
      <vt:lpstr>Instructions</vt:lpstr>
      <vt:lpstr>Supporting Graph Data</vt:lpstr>
      <vt:lpstr>'MileageCalc - Unlimited Mileage'!Print_Area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Mullan</dc:creator>
  <cp:lastModifiedBy>Microsoft Office User</cp:lastModifiedBy>
  <cp:lastPrinted>2008-08-27T12:33:23Z</cp:lastPrinted>
  <dcterms:created xsi:type="dcterms:W3CDTF">2003-08-22T13:44:17Z</dcterms:created>
  <dcterms:modified xsi:type="dcterms:W3CDTF">2019-01-03T14:59:18Z</dcterms:modified>
</cp:coreProperties>
</file>